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表示形式" sheetId="1" r:id="rId1"/>
    <sheet name="表の統合" sheetId="2" r:id="rId2"/>
    <sheet name="祝日" sheetId="3" r:id="rId3"/>
    <sheet name="ぱそ救の日" sheetId="4" r:id="rId4"/>
    <sheet name="Sheet3" sheetId="5" r:id="rId5"/>
  </sheets>
  <definedNames/>
  <calcPr fullCalcOnLoad="1"/>
</workbook>
</file>

<file path=xl/sharedStrings.xml><?xml version="1.0" encoding="utf-8"?>
<sst xmlns="http://schemas.openxmlformats.org/spreadsheetml/2006/main" count="204" uniqueCount="140">
  <si>
    <t>2）</t>
  </si>
  <si>
    <t>3）</t>
  </si>
  <si>
    <t>1）</t>
  </si>
  <si>
    <t>註；</t>
  </si>
  <si>
    <t>その他の便利な表示形式</t>
  </si>
  <si>
    <t>数字の前に0を付けたい</t>
  </si>
  <si>
    <t>文字列にすると計算が出来なくなる</t>
  </si>
  <si>
    <r>
      <t>表示形式をﾕｻﾞｰ定義で「</t>
    </r>
    <r>
      <rPr>
        <sz val="11"/>
        <color indexed="10"/>
        <rFont val="ＭＳ Ｐゴシック"/>
        <family val="3"/>
      </rPr>
      <t>000</t>
    </r>
    <r>
      <rPr>
        <sz val="11"/>
        <rFont val="ＭＳ Ｐゴシック"/>
        <family val="0"/>
      </rPr>
      <t>」とする</t>
    </r>
  </si>
  <si>
    <t>台を付けても計算が出来る</t>
  </si>
  <si>
    <r>
      <t>表示形式をﾕｻﾞｰ定義で「</t>
    </r>
    <r>
      <rPr>
        <sz val="11"/>
        <color indexed="10"/>
        <rFont val="ＭＳ Ｐゴシック"/>
        <family val="3"/>
      </rPr>
      <t>G/標準”台”</t>
    </r>
    <r>
      <rPr>
        <sz val="11"/>
        <rFont val="ＭＳ Ｐゴシック"/>
        <family val="0"/>
      </rPr>
      <t>」とする</t>
    </r>
  </si>
  <si>
    <r>
      <t>ﾕｰｻﾞｰ定義でG/標準を選択し</t>
    </r>
    <r>
      <rPr>
        <sz val="11"/>
        <color indexed="10"/>
        <rFont val="ＭＳ Ｐゴシック"/>
        <family val="3"/>
      </rPr>
      <t>”台”</t>
    </r>
    <r>
      <rPr>
        <sz val="11"/>
        <rFont val="ＭＳ Ｐゴシック"/>
        <family val="0"/>
      </rPr>
      <t>を追加する</t>
    </r>
  </si>
  <si>
    <t>千円単位の数字にする</t>
  </si>
  <si>
    <t>大きな数字の下3桁を非表示にする</t>
  </si>
  <si>
    <r>
      <t>ﾕｰｻﾞｰ定義で「</t>
    </r>
    <r>
      <rPr>
        <sz val="11"/>
        <color indexed="10"/>
        <rFont val="ＭＳ Ｐゴシック"/>
        <family val="3"/>
      </rPr>
      <t>#,###,</t>
    </r>
    <r>
      <rPr>
        <sz val="11"/>
        <rFont val="ＭＳ Ｐゴシック"/>
        <family val="0"/>
      </rPr>
      <t>」にする</t>
    </r>
  </si>
  <si>
    <r>
      <t>末尾がｺﾝﾏ「</t>
    </r>
    <r>
      <rPr>
        <b/>
        <sz val="11"/>
        <color indexed="10"/>
        <rFont val="ＭＳ Ｐゴシック"/>
        <family val="3"/>
      </rPr>
      <t>,</t>
    </r>
    <r>
      <rPr>
        <sz val="11"/>
        <rFont val="ＭＳ Ｐゴシック"/>
        <family val="0"/>
      </rPr>
      <t>」である</t>
    </r>
  </si>
  <si>
    <t>入力</t>
  </si>
  <si>
    <t>表示は</t>
  </si>
  <si>
    <t>前項と組合せて</t>
  </si>
  <si>
    <r>
      <t>「</t>
    </r>
    <r>
      <rPr>
        <sz val="11"/>
        <color indexed="10"/>
        <rFont val="ＭＳ Ｐゴシック"/>
        <family val="3"/>
      </rPr>
      <t>#,###,"千円"</t>
    </r>
    <r>
      <rPr>
        <sz val="11"/>
        <rFont val="ＭＳ Ｐゴシック"/>
        <family val="0"/>
      </rPr>
      <t>」</t>
    </r>
  </si>
  <si>
    <r>
      <t>小数点を揃えて、小数点以下の余分な</t>
    </r>
    <r>
      <rPr>
        <b/>
        <sz val="14"/>
        <color indexed="10"/>
        <rFont val="ＭＳ Ｐゴシック"/>
        <family val="3"/>
      </rPr>
      <t>0</t>
    </r>
    <r>
      <rPr>
        <b/>
        <sz val="14"/>
        <color indexed="12"/>
        <rFont val="ＭＳ Ｐゴシック"/>
        <family val="3"/>
      </rPr>
      <t>を表示しない</t>
    </r>
  </si>
  <si>
    <t>1）</t>
  </si>
  <si>
    <t>小数点表示桁上げﾎﾞﾀﾝで桁数を増やす</t>
  </si>
  <si>
    <r>
      <t>セルを選択して表示形式を</t>
    </r>
    <r>
      <rPr>
        <sz val="11"/>
        <color indexed="10"/>
        <rFont val="ＭＳ Ｐゴシック"/>
        <family val="3"/>
      </rPr>
      <t>数値</t>
    </r>
    <r>
      <rPr>
        <sz val="11"/>
        <rFont val="ＭＳ Ｐゴシック"/>
        <family val="0"/>
      </rPr>
      <t>で「</t>
    </r>
    <r>
      <rPr>
        <sz val="11"/>
        <color indexed="10"/>
        <rFont val="ＭＳ Ｐゴシック"/>
        <family val="3"/>
      </rPr>
      <t>-1,234</t>
    </r>
    <r>
      <rPr>
        <sz val="11"/>
        <rFont val="ＭＳ Ｐゴシック"/>
        <family val="0"/>
      </rPr>
      <t>」にし</t>
    </r>
  </si>
  <si>
    <t>そのままでﾕｰｻﾞｰ表示にする</t>
  </si>
  <si>
    <r>
      <t>表示されている「</t>
    </r>
    <r>
      <rPr>
        <sz val="11"/>
        <color indexed="10"/>
        <rFont val="ＭＳ Ｐゴシック"/>
        <family val="3"/>
      </rPr>
      <t>#,##0;[赤]-#,##0</t>
    </r>
    <r>
      <rPr>
        <sz val="11"/>
        <rFont val="ＭＳ Ｐゴシック"/>
        <family val="0"/>
      </rPr>
      <t>」の後に「</t>
    </r>
    <r>
      <rPr>
        <sz val="11"/>
        <color indexed="10"/>
        <rFont val="ＭＳ Ｐゴシック"/>
        <family val="3"/>
      </rPr>
      <t>；</t>
    </r>
    <r>
      <rPr>
        <sz val="11"/>
        <rFont val="ＭＳ Ｐゴシック"/>
        <family val="0"/>
      </rPr>
      <t>」を付加する</t>
    </r>
  </si>
  <si>
    <r>
      <t>計算式の入っているセルの値が</t>
    </r>
    <r>
      <rPr>
        <b/>
        <sz val="14"/>
        <color indexed="10"/>
        <rFont val="ＭＳ Ｐゴシック"/>
        <family val="3"/>
      </rPr>
      <t>0</t>
    </r>
    <r>
      <rPr>
        <b/>
        <sz val="14"/>
        <color indexed="12"/>
        <rFont val="ＭＳ Ｐゴシック"/>
        <family val="3"/>
      </rPr>
      <t>の時表示しない</t>
    </r>
  </si>
  <si>
    <t>IF関数より簡単である</t>
  </si>
  <si>
    <t>「\」を揃えて表示する</t>
  </si>
  <si>
    <t>通貨ｽﾀｲﾙを使うと数字に密着する</t>
  </si>
  <si>
    <t>会計</t>
  </si>
  <si>
    <t>会計の表示形式を使うと良い</t>
  </si>
  <si>
    <r>
      <t>金額欄を選択して→書式→セル→表示形式→分類で「</t>
    </r>
    <r>
      <rPr>
        <sz val="11"/>
        <color indexed="10"/>
        <rFont val="ＭＳ Ｐゴシック"/>
        <family val="3"/>
      </rPr>
      <t>会計</t>
    </r>
    <r>
      <rPr>
        <sz val="11"/>
        <rFont val="ＭＳ Ｐゴシック"/>
        <family val="0"/>
      </rPr>
      <t>」を選べばよい</t>
    </r>
  </si>
  <si>
    <t>通貨</t>
  </si>
  <si>
    <t>会計に設定したｾﾙを選択しﾕｰｻﾞｰ定義にして見ると難しい式が出てくる</t>
  </si>
  <si>
    <r>
      <t>「</t>
    </r>
    <r>
      <rPr>
        <sz val="11"/>
        <color indexed="10"/>
        <rFont val="ＭＳ Ｐゴシック"/>
        <family val="3"/>
      </rPr>
      <t>*ロ</t>
    </r>
    <r>
      <rPr>
        <sz val="11"/>
        <rFont val="ＭＳ Ｐゴシック"/>
        <family val="0"/>
      </rPr>
      <t>」がある。</t>
    </r>
  </si>
  <si>
    <r>
      <t>「</t>
    </r>
    <r>
      <rPr>
        <sz val="11"/>
        <color indexed="10"/>
        <rFont val="ＭＳ Ｐゴシック"/>
        <family val="3"/>
      </rPr>
      <t>*</t>
    </r>
    <r>
      <rPr>
        <sz val="11"/>
        <rFont val="ＭＳ Ｐゴシック"/>
        <family val="0"/>
      </rPr>
      <t>」は後に続くで</t>
    </r>
  </si>
  <si>
    <r>
      <t>「</t>
    </r>
    <r>
      <rPr>
        <sz val="11"/>
        <color indexed="10"/>
        <rFont val="ＭＳ Ｐゴシック"/>
        <family val="3"/>
      </rPr>
      <t>ロ</t>
    </r>
    <r>
      <rPr>
        <sz val="11"/>
        <rFont val="ＭＳ Ｐゴシック"/>
        <family val="0"/>
      </rPr>
      <t>」はｽﾍﾟｰｽである</t>
    </r>
  </si>
  <si>
    <t>2つでｾﾙ内の空いた部分にｽﾍﾟｰｽを繰り返し表示するです</t>
  </si>
  <si>
    <t>良く使いたい形式を列記しました</t>
  </si>
  <si>
    <t>いろいろな表示形式を選択しﾕｰｻﾞｰ定義に変えると定義の仕組の奥義が解る</t>
  </si>
  <si>
    <t>文字列で入力してしまった数字を関数計算できるようにしたい</t>
  </si>
  <si>
    <t>a</t>
  </si>
  <si>
    <t>b</t>
  </si>
  <si>
    <t>「区切り位置」機能で一発変換</t>
  </si>
  <si>
    <t>文字列を数値化して関数計算出来るようにする方法は2つある</t>
  </si>
  <si>
    <r>
      <t>文字列でも加減乗除は出来るので</t>
    </r>
    <r>
      <rPr>
        <sz val="11"/>
        <color indexed="10"/>
        <rFont val="ＭＳ Ｐゴシック"/>
        <family val="3"/>
      </rPr>
      <t>*1</t>
    </r>
    <r>
      <rPr>
        <sz val="11"/>
        <rFont val="ＭＳ Ｐゴシック"/>
        <family val="0"/>
      </rPr>
      <t>として数値化する</t>
    </r>
  </si>
  <si>
    <t>大阪</t>
  </si>
  <si>
    <t>品名</t>
  </si>
  <si>
    <t>売上</t>
  </si>
  <si>
    <t>あ</t>
  </si>
  <si>
    <t>い</t>
  </si>
  <si>
    <t>う</t>
  </si>
  <si>
    <t>神戸</t>
  </si>
  <si>
    <t>京都</t>
  </si>
  <si>
    <t>え</t>
  </si>
  <si>
    <t>お</t>
  </si>
  <si>
    <t>関西</t>
  </si>
  <si>
    <t>項目が不一致な3つの表を統合する</t>
  </si>
  <si>
    <r>
      <t>項目が一致しない</t>
    </r>
    <r>
      <rPr>
        <b/>
        <sz val="14"/>
        <color indexed="10"/>
        <rFont val="ＭＳ Ｐゴシック"/>
        <family val="3"/>
      </rPr>
      <t>3</t>
    </r>
    <r>
      <rPr>
        <b/>
        <sz val="14"/>
        <color indexed="12"/>
        <rFont val="ＭＳ Ｐゴシック"/>
        <family val="3"/>
      </rPr>
      <t>つの表を</t>
    </r>
    <r>
      <rPr>
        <b/>
        <sz val="14"/>
        <color indexed="10"/>
        <rFont val="ＭＳ Ｐゴシック"/>
        <family val="3"/>
      </rPr>
      <t>1</t>
    </r>
    <r>
      <rPr>
        <b/>
        <sz val="14"/>
        <color indexed="12"/>
        <rFont val="ＭＳ Ｐゴシック"/>
        <family val="3"/>
      </rPr>
      <t>つに「</t>
    </r>
    <r>
      <rPr>
        <b/>
        <sz val="14"/>
        <color indexed="10"/>
        <rFont val="ＭＳ Ｐゴシック"/>
        <family val="3"/>
      </rPr>
      <t>統合</t>
    </r>
    <r>
      <rPr>
        <b/>
        <sz val="14"/>
        <color indexed="12"/>
        <rFont val="ＭＳ Ｐゴシック"/>
        <family val="3"/>
      </rPr>
      <t>」する</t>
    </r>
  </si>
  <si>
    <t>計</t>
  </si>
  <si>
    <t>計</t>
  </si>
  <si>
    <t>見出し（関西）やﾀｲﾄﾙ（品名・売上）は前もって入力しておく</t>
  </si>
  <si>
    <t>罫線と共に後からでも良い</t>
  </si>
  <si>
    <t>予定表に休日・祝日を表示したい</t>
  </si>
  <si>
    <t>日曜日を定休日と表示したい</t>
  </si>
  <si>
    <t>=IF(WEEKDAY（G16）=1,”定休日”,””）</t>
  </si>
  <si>
    <t>A3は日付の入ったセル</t>
  </si>
  <si>
    <t>祝日を記入したい</t>
  </si>
  <si>
    <t>月日と祝日名の一覧表を作成しVLOOKUPで取り出す</t>
  </si>
  <si>
    <t>この場合#N/Aが表示されるのでISERRORで処理した(J)欄を作る</t>
  </si>
  <si>
    <t>H16の式</t>
  </si>
  <si>
    <t>G</t>
  </si>
  <si>
    <t>H</t>
  </si>
  <si>
    <t>I</t>
  </si>
  <si>
    <t>J</t>
  </si>
  <si>
    <t>祝日</t>
  </si>
  <si>
    <t>六の日</t>
  </si>
  <si>
    <t>時の記念日</t>
  </si>
  <si>
    <t>あ</t>
  </si>
  <si>
    <t>い</t>
  </si>
  <si>
    <t>う</t>
  </si>
  <si>
    <t>え</t>
  </si>
  <si>
    <t>う</t>
  </si>
  <si>
    <t>え</t>
  </si>
  <si>
    <t>お</t>
  </si>
  <si>
    <t>D</t>
  </si>
  <si>
    <t>E</t>
  </si>
  <si>
    <t>F</t>
  </si>
  <si>
    <t>G</t>
  </si>
  <si>
    <t>K</t>
  </si>
  <si>
    <t>統合する場所（J14）をｸﾘｯｸ→ﾃﾞｰﾀｰ→統合</t>
  </si>
  <si>
    <t>神戸のﾃﾞｰﾀｰ（G7；H10）をﾄﾞﾗｯｸﾞする→追加</t>
  </si>
  <si>
    <t>大阪のﾃﾞｰﾀｰ（D7；E10）をﾄﾞﾗｯｸﾞする→追加</t>
  </si>
  <si>
    <t>京都のﾃﾞｰﾀｰ（J7；K10）をﾄﾞﾗｯｸﾞする→追加→OK</t>
  </si>
  <si>
    <t>祝日一覧表は毎年気象庁から発表されるので参考にすると良い</t>
  </si>
  <si>
    <t>祝日一覧表（仮）</t>
  </si>
  <si>
    <t>1の式と(J)を結合して1つの文字列にする</t>
  </si>
  <si>
    <t>=IF(WEEKDAY（G16）=1,”定休日　”,””）＆J16</t>
  </si>
  <si>
    <t>祝日と重なった時を考慮して定休日の後にｽﾍﾟｰｽを入れてあります</t>
  </si>
  <si>
    <t>IJ列は実用では非表示にして置きます</t>
  </si>
  <si>
    <t>29日の入るセルに</t>
  </si>
  <si>
    <t>=IF（DAY（B33+1)=1,””,B33+1）</t>
  </si>
  <si>
    <t>30日の入るセルに</t>
  </si>
  <si>
    <t>=IF(B34="","",IF（DAY（B34+1)=1,””,B34+1）</t>
  </si>
  <si>
    <t>1）</t>
  </si>
  <si>
    <t>29日が1になるときは空欄にする、1でない時は計算する</t>
  </si>
  <si>
    <t>30日には29日が空欄の時空欄にする、空欄でない時は計算する</t>
  </si>
  <si>
    <t>3）</t>
  </si>
  <si>
    <t>31日の入るセルに</t>
  </si>
  <si>
    <t>31日の入るセルには29日に準じた式を入れる</t>
  </si>
  <si>
    <t>=IF（DAY（B35+1)=1,””,B35+1）</t>
  </si>
  <si>
    <t>予定表で日付が1日に戻ったら非表示にしたい</t>
  </si>
  <si>
    <t>定休日の欄を作ってあれば之も空欄処理が必要になります</t>
  </si>
  <si>
    <t>ここまでやる必要が在るか疑問である</t>
  </si>
  <si>
    <t>むしろ月半ばから次の半ばまでのように使うことの方が実用的だと思う</t>
  </si>
  <si>
    <t>年末年始・ｺﾞｰﾙﾃﾞﾝｳｲｰｸ・夏休み・など</t>
  </si>
  <si>
    <t>みだしの年月欄に「12/20」と入力すれば年末年始の予定ができる</t>
  </si>
  <si>
    <r>
      <t>末尾のｺﾝﾏ2つ「</t>
    </r>
    <r>
      <rPr>
        <sz val="11"/>
        <color indexed="10"/>
        <rFont val="ＭＳ Ｐゴシック"/>
        <family val="3"/>
      </rPr>
      <t>,,</t>
    </r>
    <r>
      <rPr>
        <sz val="11"/>
        <rFont val="ＭＳ Ｐゴシック"/>
        <family val="0"/>
      </rPr>
      <t>｣で百万である</t>
    </r>
  </si>
  <si>
    <r>
      <t>（ﾕｰｻﾞｰ定義で「</t>
    </r>
    <r>
      <rPr>
        <sz val="11"/>
        <color indexed="10"/>
        <rFont val="ＭＳ Ｐゴシック"/>
        <family val="3"/>
      </rPr>
      <t>#,##0;[赤]-#,##0；</t>
    </r>
    <r>
      <rPr>
        <sz val="11"/>
        <rFont val="ＭＳ Ｐゴシック"/>
        <family val="0"/>
      </rPr>
      <t>」にする）</t>
    </r>
  </si>
  <si>
    <t>数字の後に単位を付けたい</t>
  </si>
  <si>
    <t>ｾﾙを選んで→ﾃﾞｰﾀｰ→ﾒﾆｭｰ→区切り位置→次へ→次へ→G/標準を指定→完了</t>
  </si>
  <si>
    <t>3桁の番号の前に0を付けたい</t>
  </si>
  <si>
    <r>
      <t>ﾕｰｻﾞｰ定義で「</t>
    </r>
    <r>
      <rPr>
        <sz val="11"/>
        <color indexed="10"/>
        <rFont val="ＭＳ Ｐゴシック"/>
        <family val="3"/>
      </rPr>
      <t>0.???</t>
    </r>
    <r>
      <rPr>
        <sz val="11"/>
        <rFont val="ＭＳ Ｐゴシック"/>
        <family val="0"/>
      </rPr>
      <t>」にする</t>
    </r>
  </si>
  <si>
    <t>第2土曜日</t>
  </si>
  <si>
    <t>候補日</t>
  </si>
  <si>
    <t>曜日番号</t>
  </si>
  <si>
    <t>曜日</t>
  </si>
  <si>
    <t>位置</t>
  </si>
  <si>
    <r>
      <t>の</t>
    </r>
    <r>
      <rPr>
        <sz val="16"/>
        <color indexed="10"/>
        <rFont val="ＭＳ Ｐゴシック"/>
        <family val="3"/>
      </rPr>
      <t>ぱそ救</t>
    </r>
    <r>
      <rPr>
        <sz val="11"/>
        <rFont val="ＭＳ Ｐゴシック"/>
        <family val="0"/>
      </rPr>
      <t>の日は次の通りです</t>
    </r>
  </si>
  <si>
    <t>福祉会館</t>
  </si>
  <si>
    <t>まなび北新</t>
  </si>
  <si>
    <t>第4日曜日</t>
  </si>
  <si>
    <t>です</t>
  </si>
  <si>
    <t>です</t>
  </si>
  <si>
    <t>指定日</t>
  </si>
  <si>
    <t>ここから下は計算用です</t>
  </si>
  <si>
    <t>年月のセルにその月の1日（6/1）と入力してください</t>
  </si>
  <si>
    <t>ぱそ救の日を計算する</t>
  </si>
  <si>
    <t>年月のセルにその月の1日（7/1）と入力してください</t>
  </si>
  <si>
    <t>年月のセルにその月の1日（9/1）と入力してください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</si>
</sst>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quot;日&quot;"/>
    <numFmt numFmtId="177" formatCode="aaa"/>
    <numFmt numFmtId="178" formatCode="ggge&quot;年&quot;m&quot;月&quot;"/>
    <numFmt numFmtId="179" formatCode="d"/>
    <numFmt numFmtId="180" formatCode="d\(aaa\)"/>
    <numFmt numFmtId="181" formatCode="mmm\-yyyy"/>
    <numFmt numFmtId="182" formatCode="m/d"/>
    <numFmt numFmtId="183" formatCode="d\(aaa"/>
    <numFmt numFmtId="184" formatCode="00"/>
    <numFmt numFmtId="185" formatCode="#,##0;[Red]\-#,##0;"/>
    <numFmt numFmtId="186" formatCode="000"/>
    <numFmt numFmtId="187" formatCode="General&quot;台&quot;"/>
    <numFmt numFmtId="188" formatCode="#,###,"/>
    <numFmt numFmtId="189" formatCode="#,###,&quot;千円&quot;"/>
    <numFmt numFmtId="190" formatCode="0.0000"/>
    <numFmt numFmtId="191" formatCode="0.000"/>
    <numFmt numFmtId="192" formatCode="0.???"/>
    <numFmt numFmtId="193" formatCode="#,##0_ ;[Red]\-#,##0\ "/>
    <numFmt numFmtId="194" formatCode="#,##0_ ;[Red]\-#,##0\ ;"/>
    <numFmt numFmtId="195" formatCode="#\ ?/2"/>
    <numFmt numFmtId="196" formatCode="d&quot;日&quot;\(aaa\)"/>
    <numFmt numFmtId="197" formatCode="ggge"/>
    <numFmt numFmtId="198" formatCode="m/d\(aaa\)"/>
  </numFmts>
  <fonts count="14">
    <font>
      <sz val="11"/>
      <name val="ＭＳ Ｐゴシック"/>
      <family val="0"/>
    </font>
    <font>
      <sz val="6"/>
      <name val="ＭＳ Ｐゴシック"/>
      <family val="3"/>
    </font>
    <font>
      <sz val="11"/>
      <color indexed="10"/>
      <name val="ＭＳ Ｐゴシック"/>
      <family val="3"/>
    </font>
    <font>
      <b/>
      <sz val="11"/>
      <color indexed="10"/>
      <name val="ＭＳ Ｐゴシック"/>
      <family val="3"/>
    </font>
    <font>
      <b/>
      <sz val="11"/>
      <color indexed="12"/>
      <name val="ＭＳ Ｐゴシック"/>
      <family val="3"/>
    </font>
    <font>
      <b/>
      <sz val="14"/>
      <color indexed="12"/>
      <name val="ＭＳ Ｐゴシック"/>
      <family val="3"/>
    </font>
    <font>
      <b/>
      <sz val="14"/>
      <color indexed="10"/>
      <name val="ＭＳ Ｐゴシック"/>
      <family val="3"/>
    </font>
    <font>
      <sz val="14"/>
      <color indexed="10"/>
      <name val="ＭＳ Ｐゴシック"/>
      <family val="3"/>
    </font>
    <font>
      <b/>
      <sz val="12"/>
      <color indexed="10"/>
      <name val="ＭＳ Ｐゴシック"/>
      <family val="3"/>
    </font>
    <font>
      <sz val="11"/>
      <color indexed="10"/>
      <name val="ＭＳ ゴシック"/>
      <family val="3"/>
    </font>
    <font>
      <b/>
      <sz val="16"/>
      <color indexed="10"/>
      <name val="ＭＳ Ｐゴシック"/>
      <family val="3"/>
    </font>
    <font>
      <sz val="16"/>
      <color indexed="10"/>
      <name val="ＭＳ Ｐゴシック"/>
      <family val="3"/>
    </font>
    <font>
      <b/>
      <sz val="16"/>
      <color indexed="12"/>
      <name val="ＭＳ Ｐゴシック"/>
      <family val="3"/>
    </font>
    <font>
      <sz val="11"/>
      <color indexed="12"/>
      <name val="ＭＳ Ｐゴシック"/>
      <family val="3"/>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32">
    <border>
      <left/>
      <right/>
      <top/>
      <bottom/>
      <diagonal/>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medium">
        <color indexed="10"/>
      </left>
      <right style="thin"/>
      <top style="medium">
        <color indexed="10"/>
      </top>
      <bottom style="thin"/>
    </border>
    <border>
      <left style="thin"/>
      <right style="medium">
        <color indexed="10"/>
      </right>
      <top style="medium">
        <color indexed="10"/>
      </top>
      <bottom style="thin"/>
    </border>
    <border>
      <left style="medium">
        <color indexed="10"/>
      </left>
      <right style="thin"/>
      <top style="thin"/>
      <bottom style="thin"/>
    </border>
    <border>
      <left style="thin"/>
      <right style="medium">
        <color indexed="10"/>
      </right>
      <top style="thin"/>
      <bottom style="thin"/>
    </border>
    <border>
      <left style="medium">
        <color indexed="12"/>
      </left>
      <right style="thin"/>
      <top style="medium">
        <color indexed="12"/>
      </top>
      <bottom style="thin"/>
    </border>
    <border>
      <left style="thin"/>
      <right style="medium">
        <color indexed="12"/>
      </right>
      <top style="medium">
        <color indexed="12"/>
      </top>
      <bottom style="thin"/>
    </border>
    <border>
      <left style="medium">
        <color indexed="12"/>
      </left>
      <right style="thin"/>
      <top style="thin"/>
      <bottom style="thin"/>
    </border>
    <border>
      <left style="thin"/>
      <right style="medium">
        <color indexed="12"/>
      </right>
      <top style="thin"/>
      <bottom style="thin"/>
    </border>
    <border>
      <left style="medium">
        <color indexed="11"/>
      </left>
      <right style="thin"/>
      <top style="medium">
        <color indexed="11"/>
      </top>
      <bottom style="thin"/>
    </border>
    <border>
      <left style="thin"/>
      <right style="medium">
        <color indexed="11"/>
      </right>
      <top style="medium">
        <color indexed="11"/>
      </top>
      <bottom style="thin"/>
    </border>
    <border>
      <left style="medium">
        <color indexed="11"/>
      </left>
      <right style="thin"/>
      <top style="thin"/>
      <bottom style="thin"/>
    </border>
    <border>
      <left style="thin"/>
      <right style="medium">
        <color indexed="11"/>
      </right>
      <top style="thin"/>
      <bottom style="thin"/>
    </border>
    <border>
      <left style="medium">
        <color indexed="10"/>
      </left>
      <right style="thin"/>
      <top style="thin"/>
      <bottom style="medium">
        <color indexed="10"/>
      </bottom>
    </border>
    <border>
      <left style="thin"/>
      <right style="medium">
        <color indexed="10"/>
      </right>
      <top style="thin"/>
      <bottom style="medium">
        <color indexed="10"/>
      </bottom>
    </border>
    <border>
      <left style="medium">
        <color indexed="12"/>
      </left>
      <right style="thin"/>
      <top style="thin"/>
      <bottom style="medium">
        <color indexed="12"/>
      </bottom>
    </border>
    <border>
      <left style="thin"/>
      <right style="medium">
        <color indexed="12"/>
      </right>
      <top style="thin"/>
      <bottom style="medium">
        <color indexed="12"/>
      </bottom>
    </border>
    <border>
      <left style="medium">
        <color indexed="11"/>
      </left>
      <right style="thin"/>
      <top style="thin"/>
      <bottom style="medium">
        <color indexed="11"/>
      </bottom>
    </border>
    <border>
      <left style="thin"/>
      <right style="medium">
        <color indexed="11"/>
      </right>
      <top style="thin"/>
      <bottom style="medium">
        <color indexed="11"/>
      </bottom>
    </border>
    <border>
      <left>
        <color indexed="63"/>
      </left>
      <right>
        <color indexed="63"/>
      </right>
      <top>
        <color indexed="63"/>
      </top>
      <bottom style="medium">
        <color indexed="10"/>
      </bottom>
    </border>
    <border>
      <left>
        <color indexed="63"/>
      </left>
      <right>
        <color indexed="63"/>
      </right>
      <top style="medium">
        <color indexed="10"/>
      </top>
      <bottom style="medium">
        <color indexed="12"/>
      </bottom>
    </border>
    <border>
      <left>
        <color indexed="63"/>
      </left>
      <right>
        <color indexed="63"/>
      </right>
      <top style="medium">
        <color indexed="12"/>
      </top>
      <bottom style="medium">
        <color indexed="11"/>
      </bottom>
    </border>
    <border>
      <left>
        <color indexed="63"/>
      </left>
      <right style="thin"/>
      <top>
        <color indexed="63"/>
      </top>
      <bottom style="thin"/>
    </border>
    <border>
      <left>
        <color indexed="63"/>
      </left>
      <right>
        <color indexed="63"/>
      </right>
      <top>
        <color indexed="63"/>
      </top>
      <bottom style="medium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1" xfId="0" applyBorder="1" applyAlignment="1">
      <alignment/>
    </xf>
    <xf numFmtId="0" fontId="0" fillId="0" borderId="0" xfId="0" applyFont="1" applyAlignment="1">
      <alignment horizontal="right"/>
    </xf>
    <xf numFmtId="0" fontId="0" fillId="0" borderId="0" xfId="0" applyBorder="1" applyAlignment="1">
      <alignment/>
    </xf>
    <xf numFmtId="180" fontId="0" fillId="0" borderId="0" xfId="0" applyNumberFormat="1" applyBorder="1" applyAlignment="1">
      <alignment/>
    </xf>
    <xf numFmtId="56" fontId="0" fillId="0" borderId="0" xfId="0" applyNumberFormat="1" applyBorder="1" applyAlignment="1">
      <alignment/>
    </xf>
    <xf numFmtId="58" fontId="2" fillId="0" borderId="0" xfId="0" applyNumberFormat="1" applyFont="1" applyBorder="1" applyAlignment="1">
      <alignment horizontal="left"/>
    </xf>
    <xf numFmtId="0" fontId="0" fillId="0" borderId="0" xfId="0" applyFont="1" applyBorder="1" applyAlignment="1">
      <alignment/>
    </xf>
    <xf numFmtId="186" fontId="0" fillId="0" borderId="0" xfId="0" applyNumberFormat="1" applyAlignment="1">
      <alignment/>
    </xf>
    <xf numFmtId="186" fontId="2" fillId="0" borderId="0" xfId="0" applyNumberFormat="1" applyFont="1" applyAlignment="1">
      <alignment/>
    </xf>
    <xf numFmtId="0" fontId="4" fillId="0" borderId="0" xfId="0" applyFont="1" applyAlignment="1">
      <alignment/>
    </xf>
    <xf numFmtId="0" fontId="5" fillId="0" borderId="0" xfId="0" applyFont="1" applyAlignment="1">
      <alignment/>
    </xf>
    <xf numFmtId="187" fontId="2" fillId="0" borderId="0" xfId="0" applyNumberFormat="1" applyFont="1" applyAlignment="1">
      <alignment/>
    </xf>
    <xf numFmtId="0" fontId="0" fillId="0" borderId="0" xfId="0" applyAlignment="1">
      <alignment horizontal="right"/>
    </xf>
    <xf numFmtId="0" fontId="5" fillId="0" borderId="0" xfId="0" applyFont="1" applyAlignment="1">
      <alignment horizontal="left"/>
    </xf>
    <xf numFmtId="0" fontId="7" fillId="0" borderId="0" xfId="0" applyFont="1" applyAlignment="1">
      <alignment/>
    </xf>
    <xf numFmtId="0" fontId="8" fillId="0" borderId="0" xfId="0" applyFont="1" applyAlignment="1">
      <alignment/>
    </xf>
    <xf numFmtId="0" fontId="0" fillId="0" borderId="0" xfId="0" applyAlignment="1">
      <alignment/>
    </xf>
    <xf numFmtId="0" fontId="2" fillId="0" borderId="2" xfId="0" applyFont="1" applyBorder="1" applyAlignment="1">
      <alignment/>
    </xf>
    <xf numFmtId="0" fontId="0" fillId="2" borderId="1" xfId="0" applyFill="1" applyBorder="1" applyAlignment="1">
      <alignment/>
    </xf>
    <xf numFmtId="0" fontId="0" fillId="0" borderId="3" xfId="0" applyBorder="1" applyAlignment="1">
      <alignment horizontal="center"/>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Fill="1" applyBorder="1" applyAlignment="1">
      <alignment/>
    </xf>
    <xf numFmtId="0" fontId="0" fillId="0" borderId="16" xfId="0" applyFill="1" applyBorder="1" applyAlignment="1">
      <alignment horizontal="center"/>
    </xf>
    <xf numFmtId="0" fontId="0" fillId="0" borderId="17" xfId="0" applyBorder="1" applyAlignment="1">
      <alignment/>
    </xf>
    <xf numFmtId="0" fontId="0" fillId="0" borderId="18" xfId="0" applyFill="1" applyBorder="1" applyAlignment="1">
      <alignment horizontal="center"/>
    </xf>
    <xf numFmtId="0" fontId="0" fillId="0" borderId="19" xfId="0" applyBorder="1" applyAlignment="1">
      <alignment/>
    </xf>
    <xf numFmtId="0" fontId="0" fillId="0" borderId="20" xfId="0" applyFill="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Alignment="1" quotePrefix="1">
      <alignment/>
    </xf>
    <xf numFmtId="0" fontId="2" fillId="0" borderId="0" xfId="0" applyFont="1" applyAlignment="1">
      <alignment horizontal="center"/>
    </xf>
    <xf numFmtId="0" fontId="2" fillId="0" borderId="2" xfId="0" applyFont="1" applyBorder="1" applyAlignment="1">
      <alignment horizontal="center"/>
    </xf>
    <xf numFmtId="0" fontId="2" fillId="0" borderId="25" xfId="0" applyFont="1" applyBorder="1" applyAlignment="1">
      <alignment/>
    </xf>
    <xf numFmtId="180" fontId="0" fillId="0" borderId="0" xfId="0" applyNumberFormat="1" applyAlignment="1">
      <alignment/>
    </xf>
    <xf numFmtId="56" fontId="0" fillId="0" borderId="1" xfId="0" applyNumberFormat="1" applyBorder="1" applyAlignment="1">
      <alignment/>
    </xf>
    <xf numFmtId="0" fontId="0" fillId="3" borderId="1" xfId="0" applyFill="1" applyBorder="1" applyAlignment="1">
      <alignment/>
    </xf>
    <xf numFmtId="0" fontId="0" fillId="0" borderId="0" xfId="0" applyNumberFormat="1" applyAlignment="1">
      <alignment/>
    </xf>
    <xf numFmtId="177" fontId="0" fillId="0" borderId="1" xfId="0" applyNumberFormat="1" applyBorder="1" applyAlignment="1">
      <alignment/>
    </xf>
    <xf numFmtId="198" fontId="10" fillId="0" borderId="0" xfId="0" applyNumberFormat="1" applyFont="1" applyAlignment="1">
      <alignment horizontal="center"/>
    </xf>
    <xf numFmtId="0" fontId="10" fillId="0" borderId="0" xfId="0" applyFont="1" applyAlignment="1">
      <alignment horizontal="center"/>
    </xf>
    <xf numFmtId="0" fontId="0" fillId="0" borderId="26" xfId="0" applyBorder="1" applyAlignment="1">
      <alignment/>
    </xf>
    <xf numFmtId="198" fontId="10" fillId="0" borderId="26" xfId="0" applyNumberFormat="1" applyFont="1" applyBorder="1" applyAlignment="1">
      <alignment horizontal="center"/>
    </xf>
    <xf numFmtId="0" fontId="10" fillId="0" borderId="26" xfId="0" applyFont="1" applyBorder="1" applyAlignment="1">
      <alignment horizontal="center"/>
    </xf>
    <xf numFmtId="198" fontId="13" fillId="0" borderId="1" xfId="0" applyNumberFormat="1" applyFont="1" applyBorder="1" applyAlignment="1">
      <alignment/>
    </xf>
    <xf numFmtId="198" fontId="2" fillId="0" borderId="1" xfId="0" applyNumberFormat="1" applyFont="1" applyBorder="1" applyAlignment="1">
      <alignment/>
    </xf>
    <xf numFmtId="0" fontId="13" fillId="0" borderId="0" xfId="0" applyFont="1" applyAlignment="1">
      <alignment/>
    </xf>
    <xf numFmtId="0" fontId="2" fillId="0" borderId="0" xfId="0" applyFont="1" applyAlignment="1">
      <alignment/>
    </xf>
    <xf numFmtId="57" fontId="0" fillId="0" borderId="1" xfId="0" applyNumberFormat="1" applyBorder="1" applyAlignment="1">
      <alignment/>
    </xf>
    <xf numFmtId="38" fontId="2" fillId="0" borderId="0" xfId="16" applyFont="1" applyAlignment="1">
      <alignment horizontal="center"/>
    </xf>
    <xf numFmtId="188" fontId="2" fillId="0" borderId="0" xfId="0" applyNumberFormat="1" applyFont="1" applyAlignment="1">
      <alignment horizontal="center"/>
    </xf>
    <xf numFmtId="189" fontId="2" fillId="0" borderId="0" xfId="0" applyNumberFormat="1" applyFont="1" applyAlignment="1">
      <alignment horizontal="center"/>
    </xf>
    <xf numFmtId="192" fontId="2" fillId="0" borderId="1" xfId="0" applyNumberFormat="1" applyFont="1" applyBorder="1" applyAlignment="1">
      <alignment/>
    </xf>
    <xf numFmtId="42" fontId="9" fillId="0" borderId="1" xfId="16" applyNumberFormat="1" applyFont="1" applyBorder="1" applyAlignment="1">
      <alignment/>
    </xf>
    <xf numFmtId="193" fontId="2" fillId="0" borderId="1" xfId="16" applyNumberFormat="1" applyFont="1" applyBorder="1" applyAlignment="1">
      <alignment/>
    </xf>
    <xf numFmtId="194" fontId="2" fillId="0" borderId="1" xfId="16" applyNumberFormat="1" applyFont="1" applyBorder="1" applyAlignment="1">
      <alignment/>
    </xf>
    <xf numFmtId="6" fontId="9" fillId="0" borderId="27" xfId="16" applyNumberFormat="1" applyFont="1" applyBorder="1" applyAlignment="1">
      <alignment/>
    </xf>
    <xf numFmtId="6" fontId="9" fillId="0" borderId="28" xfId="16" applyNumberFormat="1" applyFont="1" applyBorder="1" applyAlignment="1">
      <alignment/>
    </xf>
    <xf numFmtId="6" fontId="9" fillId="0" borderId="29" xfId="16" applyNumberFormat="1" applyFont="1" applyBorder="1" applyAlignment="1">
      <alignment/>
    </xf>
    <xf numFmtId="198" fontId="10" fillId="0" borderId="0" xfId="0" applyNumberFormat="1" applyFont="1" applyAlignment="1">
      <alignment horizontal="center"/>
    </xf>
    <xf numFmtId="178" fontId="6" fillId="0" borderId="30" xfId="0" applyNumberFormat="1" applyFont="1" applyBorder="1" applyAlignment="1">
      <alignment horizontal="center"/>
    </xf>
    <xf numFmtId="178" fontId="6" fillId="0" borderId="31" xfId="0" applyNumberFormat="1" applyFont="1" applyBorder="1" applyAlignment="1">
      <alignment horizontal="center"/>
    </xf>
    <xf numFmtId="198" fontId="12" fillId="0" borderId="0" xfId="0" applyNumberFormat="1" applyFont="1" applyAlignment="1">
      <alignment horizontal="center"/>
    </xf>
  </cellXfs>
  <cellStyles count="6">
    <cellStyle name="Normal" xfId="0"/>
    <cellStyle name="Percent" xfId="15"/>
    <cellStyle name="Comma [0]" xfId="16"/>
    <cellStyle name="Comma" xfId="17"/>
    <cellStyle name="Currency [0]" xfId="18"/>
    <cellStyle name="Currency" xfId="19"/>
  </cellStyles>
  <dxfs count="2">
    <dxf>
      <font>
        <color rgb="FFFF0000"/>
      </font>
      <fill>
        <patternFill>
          <bgColor rgb="FFFFFF99"/>
        </patternFill>
      </fill>
      <border>
        <bottom style="thin">
          <color rgb="FF000000"/>
        </bottom>
      </border>
    </dxf>
    <dxf>
      <font>
        <b val="0"/>
        <i/>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53"/>
  <sheetViews>
    <sheetView tabSelected="1" workbookViewId="0" topLeftCell="A30">
      <selection activeCell="AA34" sqref="AA34"/>
    </sheetView>
  </sheetViews>
  <sheetFormatPr defaultColWidth="9.00390625" defaultRowHeight="13.5"/>
  <cols>
    <col min="1" max="1" width="1.625" style="0" customWidth="1"/>
    <col min="2" max="10" width="3.50390625" style="0" customWidth="1"/>
    <col min="11" max="11" width="5.125" style="0" customWidth="1"/>
    <col min="12" max="12" width="3.50390625" style="0" customWidth="1"/>
    <col min="13" max="16" width="4.375" style="0" customWidth="1"/>
    <col min="17" max="17" width="4.50390625" style="0" customWidth="1"/>
    <col min="18" max="23" width="3.50390625" style="0" customWidth="1"/>
    <col min="24" max="24" width="4.00390625" style="0" customWidth="1"/>
  </cols>
  <sheetData>
    <row r="1" ht="9" customHeight="1"/>
    <row r="2" ht="17.25">
      <c r="B2" s="17" t="s">
        <v>4</v>
      </c>
    </row>
    <row r="3" ht="13.5">
      <c r="D3" t="s">
        <v>38</v>
      </c>
    </row>
    <row r="4" spans="2:8" ht="17.25">
      <c r="B4" s="13">
        <v>1</v>
      </c>
      <c r="C4" s="13" t="s">
        <v>5</v>
      </c>
      <c r="D4" s="13"/>
      <c r="E4" s="13"/>
      <c r="F4" s="13"/>
      <c r="G4" s="13"/>
      <c r="H4" s="13"/>
    </row>
    <row r="5" spans="4:12" ht="13.5">
      <c r="D5" t="s">
        <v>121</v>
      </c>
      <c r="L5" t="s">
        <v>6</v>
      </c>
    </row>
    <row r="6" spans="4:17" ht="13.5">
      <c r="D6" t="s">
        <v>7</v>
      </c>
      <c r="M6" s="11">
        <v>1</v>
      </c>
      <c r="N6" s="11"/>
      <c r="O6" s="11">
        <v>22</v>
      </c>
      <c r="P6" s="11"/>
      <c r="Q6" s="11">
        <v>310</v>
      </c>
    </row>
    <row r="7" spans="13:17" ht="13.5">
      <c r="M7" s="11">
        <v>8</v>
      </c>
      <c r="N7" s="11"/>
      <c r="O7" s="11">
        <v>53</v>
      </c>
      <c r="P7" s="11"/>
      <c r="Q7" s="11">
        <v>712</v>
      </c>
    </row>
    <row r="8" ht="13.5">
      <c r="N8" s="10"/>
    </row>
    <row r="9" spans="2:14" ht="17.25">
      <c r="B9" s="13">
        <v>2</v>
      </c>
      <c r="C9" s="13" t="s">
        <v>119</v>
      </c>
      <c r="D9" s="13"/>
      <c r="N9" s="10"/>
    </row>
    <row r="10" spans="4:14" ht="13.5">
      <c r="D10" t="s">
        <v>8</v>
      </c>
      <c r="N10" s="10"/>
    </row>
    <row r="11" spans="4:14" ht="13.5">
      <c r="D11" t="s">
        <v>9</v>
      </c>
      <c r="N11" s="10"/>
    </row>
    <row r="12" spans="5:17" ht="13.5">
      <c r="E12" t="s">
        <v>10</v>
      </c>
      <c r="N12" s="10"/>
      <c r="Q12" s="14">
        <v>62</v>
      </c>
    </row>
    <row r="13" ht="13.5">
      <c r="N13" s="10"/>
    </row>
    <row r="14" spans="2:14" ht="17.25">
      <c r="B14" s="13">
        <v>3</v>
      </c>
      <c r="C14" s="13" t="s">
        <v>11</v>
      </c>
      <c r="N14" s="10"/>
    </row>
    <row r="15" spans="2:14" ht="13.5">
      <c r="B15" s="12"/>
      <c r="C15" s="12"/>
      <c r="D15" t="s">
        <v>12</v>
      </c>
      <c r="N15" s="10"/>
    </row>
    <row r="16" spans="2:14" ht="13.5">
      <c r="B16" s="12"/>
      <c r="C16" s="12"/>
      <c r="E16" t="s">
        <v>13</v>
      </c>
      <c r="M16" t="s">
        <v>14</v>
      </c>
      <c r="N16" s="10"/>
    </row>
    <row r="17" spans="2:16" ht="13.5">
      <c r="B17" s="12"/>
      <c r="C17" s="12"/>
      <c r="F17" t="s">
        <v>15</v>
      </c>
      <c r="J17" s="65">
        <v>123456</v>
      </c>
      <c r="K17" s="65"/>
      <c r="M17" t="s">
        <v>16</v>
      </c>
      <c r="N17" s="10"/>
      <c r="O17" s="66">
        <v>123456</v>
      </c>
      <c r="P17" s="66"/>
    </row>
    <row r="18" spans="2:19" ht="13.5">
      <c r="B18" s="12"/>
      <c r="C18" s="12"/>
      <c r="M18" t="s">
        <v>17</v>
      </c>
      <c r="N18" s="10"/>
      <c r="Q18" s="67">
        <v>123456</v>
      </c>
      <c r="R18" s="67"/>
      <c r="S18" s="67"/>
    </row>
    <row r="19" spans="2:14" ht="13.5">
      <c r="B19" s="12"/>
      <c r="C19" s="12"/>
      <c r="N19" s="10" t="s">
        <v>18</v>
      </c>
    </row>
    <row r="20" spans="2:5" ht="13.5">
      <c r="B20" s="12"/>
      <c r="C20" s="12"/>
      <c r="E20" t="s">
        <v>117</v>
      </c>
    </row>
    <row r="21" spans="2:3" ht="13.5">
      <c r="B21" s="12"/>
      <c r="C21" s="12"/>
    </row>
    <row r="22" spans="2:3" ht="17.25">
      <c r="B22" s="13">
        <v>4</v>
      </c>
      <c r="C22" s="13" t="s">
        <v>19</v>
      </c>
    </row>
    <row r="23" spans="2:4" ht="13.5">
      <c r="B23" s="12"/>
      <c r="C23" s="4" t="s">
        <v>20</v>
      </c>
      <c r="D23" t="s">
        <v>21</v>
      </c>
    </row>
    <row r="24" spans="2:19" ht="13.5">
      <c r="B24" s="12"/>
      <c r="C24" s="4" t="s">
        <v>0</v>
      </c>
      <c r="D24" t="s">
        <v>122</v>
      </c>
      <c r="Q24" s="68">
        <v>1.234</v>
      </c>
      <c r="R24" s="68"/>
      <c r="S24" s="68"/>
    </row>
    <row r="25" spans="2:19" ht="13.5">
      <c r="B25" s="12"/>
      <c r="C25" s="12"/>
      <c r="Q25" s="68">
        <v>1.02</v>
      </c>
      <c r="R25" s="68"/>
      <c r="S25" s="68"/>
    </row>
    <row r="26" spans="2:19" ht="13.5">
      <c r="B26" s="12"/>
      <c r="C26" s="12"/>
      <c r="Q26" s="68">
        <v>1.2</v>
      </c>
      <c r="R26" s="68"/>
      <c r="S26" s="68"/>
    </row>
    <row r="27" spans="17:19" ht="13.5">
      <c r="Q27" s="68">
        <v>0.1</v>
      </c>
      <c r="R27" s="68"/>
      <c r="S27" s="68"/>
    </row>
    <row r="28" spans="17:19" ht="13.5">
      <c r="Q28" s="68">
        <v>0.01</v>
      </c>
      <c r="R28" s="68"/>
      <c r="S28" s="68"/>
    </row>
    <row r="29" spans="17:19" ht="13.5">
      <c r="Q29" s="19"/>
      <c r="R29" s="19"/>
      <c r="S29" s="19"/>
    </row>
    <row r="30" spans="2:19" ht="17.25">
      <c r="B30" s="13">
        <v>5</v>
      </c>
      <c r="C30" s="13" t="s">
        <v>25</v>
      </c>
      <c r="Q30" s="19"/>
      <c r="R30" s="19"/>
      <c r="S30" s="19"/>
    </row>
    <row r="31" spans="4:19" ht="13.5">
      <c r="D31" t="s">
        <v>118</v>
      </c>
      <c r="Q31" s="70">
        <v>12345</v>
      </c>
      <c r="R31" s="70"/>
      <c r="S31" s="70"/>
    </row>
    <row r="32" spans="3:19" ht="13.5">
      <c r="C32" s="15" t="s">
        <v>2</v>
      </c>
      <c r="D32" t="s">
        <v>22</v>
      </c>
      <c r="P32">
        <v>2</v>
      </c>
      <c r="Q32" s="71">
        <f>$Q$31*P32</f>
        <v>24690</v>
      </c>
      <c r="R32" s="71"/>
      <c r="S32" s="71"/>
    </row>
    <row r="33" spans="3:19" ht="13.5">
      <c r="C33" s="15" t="s">
        <v>0</v>
      </c>
      <c r="D33" t="s">
        <v>23</v>
      </c>
      <c r="P33">
        <v>0</v>
      </c>
      <c r="Q33" s="71">
        <f>$Q$31*P33</f>
        <v>0</v>
      </c>
      <c r="R33" s="71"/>
      <c r="S33" s="71"/>
    </row>
    <row r="34" spans="3:4" ht="13.5">
      <c r="C34" s="15" t="s">
        <v>1</v>
      </c>
      <c r="D34" t="s">
        <v>24</v>
      </c>
    </row>
    <row r="35" ht="13.5">
      <c r="E35" t="s">
        <v>26</v>
      </c>
    </row>
    <row r="37" spans="2:3" ht="17.25">
      <c r="B37" s="13">
        <v>6</v>
      </c>
      <c r="C37" s="16" t="s">
        <v>27</v>
      </c>
    </row>
    <row r="38" spans="4:13" ht="13.5">
      <c r="D38" t="s">
        <v>28</v>
      </c>
      <c r="M38" t="s">
        <v>30</v>
      </c>
    </row>
    <row r="39" ht="13.5">
      <c r="D39" t="s">
        <v>31</v>
      </c>
    </row>
    <row r="40" spans="15:19" ht="13.5">
      <c r="O40" t="s">
        <v>32</v>
      </c>
      <c r="Q40" s="72">
        <v>12345</v>
      </c>
      <c r="R40" s="73"/>
      <c r="S40" s="74"/>
    </row>
    <row r="41" spans="15:19" ht="13.5">
      <c r="O41" t="s">
        <v>29</v>
      </c>
      <c r="Q41" s="69">
        <v>12345</v>
      </c>
      <c r="R41" s="69"/>
      <c r="S41" s="69"/>
    </row>
    <row r="42" spans="15:21" ht="13.5">
      <c r="O42" t="s">
        <v>29</v>
      </c>
      <c r="Q42" s="69">
        <v>1234</v>
      </c>
      <c r="R42" s="69"/>
      <c r="S42" s="69"/>
      <c r="U42" s="53"/>
    </row>
    <row r="43" ht="13.5">
      <c r="D43" t="s">
        <v>33</v>
      </c>
    </row>
    <row r="44" spans="5:13" ht="13.5">
      <c r="E44" t="s">
        <v>34</v>
      </c>
      <c r="I44" t="s">
        <v>35</v>
      </c>
      <c r="M44" t="s">
        <v>36</v>
      </c>
    </row>
    <row r="45" ht="13.5">
      <c r="E45" t="s">
        <v>37</v>
      </c>
    </row>
    <row r="47" spans="3:4" ht="14.25">
      <c r="C47" s="18" t="s">
        <v>3</v>
      </c>
      <c r="D47" s="18" t="s">
        <v>39</v>
      </c>
    </row>
    <row r="49" spans="2:3" ht="17.25">
      <c r="B49" s="13">
        <v>7</v>
      </c>
      <c r="C49" s="13" t="s">
        <v>40</v>
      </c>
    </row>
    <row r="50" ht="13.5">
      <c r="D50" t="s">
        <v>44</v>
      </c>
    </row>
    <row r="51" spans="4:5" ht="13.5">
      <c r="D51" t="s">
        <v>41</v>
      </c>
      <c r="E51" t="s">
        <v>45</v>
      </c>
    </row>
    <row r="52" spans="4:5" ht="13.5">
      <c r="D52" t="s">
        <v>42</v>
      </c>
      <c r="E52" t="s">
        <v>43</v>
      </c>
    </row>
    <row r="53" ht="13.5">
      <c r="E53" t="s">
        <v>120</v>
      </c>
    </row>
  </sheetData>
  <mergeCells count="14">
    <mergeCell ref="Q42:S42"/>
    <mergeCell ref="Q41:S41"/>
    <mergeCell ref="Q31:S31"/>
    <mergeCell ref="Q32:S32"/>
    <mergeCell ref="Q33:S33"/>
    <mergeCell ref="Q40:S40"/>
    <mergeCell ref="Q25:S25"/>
    <mergeCell ref="Q26:S26"/>
    <mergeCell ref="Q27:S27"/>
    <mergeCell ref="Q28:S28"/>
    <mergeCell ref="J17:K17"/>
    <mergeCell ref="O17:P17"/>
    <mergeCell ref="Q18:S18"/>
    <mergeCell ref="Q24:S24"/>
  </mergeCells>
  <printOptions/>
  <pageMargins left="0.75" right="0.75" top="1" bottom="1" header="0.512" footer="0.512"/>
  <pageSetup orientation="portrait" paperSize="9" r:id="rId1"/>
  <headerFooter alignWithMargins="0">
    <oddFooter>&amp;L&amp;D&amp;C&amp;A&amp;R&amp;F</oddFooter>
  </headerFooter>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B1:M21"/>
  <sheetViews>
    <sheetView workbookViewId="0" topLeftCell="A1">
      <selection activeCell="P26" sqref="P26"/>
    </sheetView>
  </sheetViews>
  <sheetFormatPr defaultColWidth="9.00390625" defaultRowHeight="13.5"/>
  <cols>
    <col min="1" max="1" width="2.00390625" style="0" customWidth="1"/>
    <col min="2" max="3" width="3.50390625" style="0" customWidth="1"/>
    <col min="6" max="6" width="4.75390625" style="0" customWidth="1"/>
    <col min="9" max="9" width="4.75390625" style="0" customWidth="1"/>
    <col min="12" max="12" width="3.875" style="0" customWidth="1"/>
    <col min="13" max="13" width="4.125" style="0" customWidth="1"/>
    <col min="14" max="14" width="4.00390625" style="0" customWidth="1"/>
  </cols>
  <sheetData>
    <row r="1" ht="13.5">
      <c r="C1" s="12"/>
    </row>
    <row r="2" spans="2:3" ht="17.25">
      <c r="B2" s="13">
        <v>8</v>
      </c>
      <c r="C2" s="13" t="s">
        <v>58</v>
      </c>
    </row>
    <row r="3" spans="2:3" ht="17.25">
      <c r="B3" s="13"/>
      <c r="C3" s="13"/>
    </row>
    <row r="4" spans="4:13" ht="13.5">
      <c r="D4" s="48" t="s">
        <v>85</v>
      </c>
      <c r="E4" s="48" t="s">
        <v>86</v>
      </c>
      <c r="F4" s="48" t="s">
        <v>87</v>
      </c>
      <c r="G4" s="48" t="s">
        <v>88</v>
      </c>
      <c r="H4" s="48" t="s">
        <v>72</v>
      </c>
      <c r="I4" s="48" t="s">
        <v>73</v>
      </c>
      <c r="J4" s="48" t="s">
        <v>74</v>
      </c>
      <c r="K4" s="48" t="s">
        <v>89</v>
      </c>
      <c r="L4" s="20"/>
      <c r="M4" s="20"/>
    </row>
    <row r="5" spans="4:13" ht="13.5">
      <c r="D5" t="s">
        <v>46</v>
      </c>
      <c r="G5" t="s">
        <v>52</v>
      </c>
      <c r="J5" t="s">
        <v>53</v>
      </c>
      <c r="M5" s="20">
        <v>5</v>
      </c>
    </row>
    <row r="6" spans="4:13" ht="14.25" thickBot="1">
      <c r="D6" s="22" t="s">
        <v>47</v>
      </c>
      <c r="E6" s="23" t="s">
        <v>48</v>
      </c>
      <c r="G6" s="22" t="s">
        <v>47</v>
      </c>
      <c r="H6" s="23" t="s">
        <v>48</v>
      </c>
      <c r="J6" s="23" t="s">
        <v>47</v>
      </c>
      <c r="K6" s="23" t="s">
        <v>48</v>
      </c>
      <c r="M6" s="20">
        <v>6</v>
      </c>
    </row>
    <row r="7" spans="4:13" ht="13.5">
      <c r="D7" s="24" t="s">
        <v>78</v>
      </c>
      <c r="E7" s="25">
        <v>12</v>
      </c>
      <c r="F7" s="1"/>
      <c r="G7" s="28" t="s">
        <v>78</v>
      </c>
      <c r="H7" s="29">
        <v>11</v>
      </c>
      <c r="I7" s="1"/>
      <c r="J7" s="32" t="s">
        <v>78</v>
      </c>
      <c r="K7" s="33">
        <v>4</v>
      </c>
      <c r="M7" s="20">
        <v>7</v>
      </c>
    </row>
    <row r="8" spans="4:13" ht="13.5">
      <c r="D8" s="26" t="s">
        <v>79</v>
      </c>
      <c r="E8" s="27">
        <v>22</v>
      </c>
      <c r="F8" s="1"/>
      <c r="G8" s="30" t="s">
        <v>80</v>
      </c>
      <c r="H8" s="31">
        <v>9</v>
      </c>
      <c r="I8" s="1"/>
      <c r="J8" s="34" t="s">
        <v>81</v>
      </c>
      <c r="K8" s="35">
        <v>5</v>
      </c>
      <c r="M8" s="20">
        <v>8</v>
      </c>
    </row>
    <row r="9" spans="4:13" ht="13.5">
      <c r="D9" s="26" t="s">
        <v>82</v>
      </c>
      <c r="E9" s="27">
        <v>33</v>
      </c>
      <c r="F9" s="1"/>
      <c r="G9" s="30" t="s">
        <v>83</v>
      </c>
      <c r="H9" s="31">
        <v>44</v>
      </c>
      <c r="I9" s="1"/>
      <c r="J9" s="34" t="s">
        <v>84</v>
      </c>
      <c r="K9" s="35">
        <v>6</v>
      </c>
      <c r="M9" s="20">
        <v>9</v>
      </c>
    </row>
    <row r="10" spans="4:13" ht="14.25" thickBot="1">
      <c r="D10" s="37" t="s">
        <v>60</v>
      </c>
      <c r="E10" s="38">
        <f>SUM(E7:E9)</f>
        <v>67</v>
      </c>
      <c r="G10" s="39" t="s">
        <v>60</v>
      </c>
      <c r="H10" s="40">
        <f>SUM(H7:H9)</f>
        <v>64</v>
      </c>
      <c r="J10" s="41" t="s">
        <v>60</v>
      </c>
      <c r="K10" s="42">
        <f>SUM(K7:K9)</f>
        <v>15</v>
      </c>
      <c r="M10" s="20">
        <v>10</v>
      </c>
    </row>
    <row r="11" ht="13.5">
      <c r="M11" s="20">
        <v>11</v>
      </c>
    </row>
    <row r="12" spans="3:13" ht="13.5">
      <c r="C12" t="s">
        <v>57</v>
      </c>
      <c r="D12" s="5"/>
      <c r="E12" s="5"/>
      <c r="J12" t="s">
        <v>56</v>
      </c>
      <c r="M12" s="20">
        <v>12</v>
      </c>
    </row>
    <row r="13" spans="4:13" ht="13.5">
      <c r="D13" s="5"/>
      <c r="E13" s="5"/>
      <c r="J13" s="3" t="s">
        <v>47</v>
      </c>
      <c r="K13" s="3" t="s">
        <v>48</v>
      </c>
      <c r="M13" s="20">
        <v>13</v>
      </c>
    </row>
    <row r="14" spans="3:13" ht="13.5">
      <c r="C14">
        <v>1</v>
      </c>
      <c r="D14" s="5" t="s">
        <v>90</v>
      </c>
      <c r="E14" s="5"/>
      <c r="H14" s="1"/>
      <c r="I14" s="1"/>
      <c r="J14" s="21" t="s">
        <v>49</v>
      </c>
      <c r="K14" s="3">
        <v>27</v>
      </c>
      <c r="M14" s="20">
        <v>14</v>
      </c>
    </row>
    <row r="15" spans="3:13" ht="14.25" thickBot="1">
      <c r="C15">
        <v>2</v>
      </c>
      <c r="D15" s="43" t="s">
        <v>92</v>
      </c>
      <c r="E15" s="43"/>
      <c r="H15" s="1"/>
      <c r="I15" s="1"/>
      <c r="J15" s="3" t="s">
        <v>50</v>
      </c>
      <c r="K15" s="3">
        <v>22</v>
      </c>
      <c r="M15" s="20">
        <v>15</v>
      </c>
    </row>
    <row r="16" spans="3:13" ht="14.25" thickBot="1">
      <c r="C16">
        <v>3</v>
      </c>
      <c r="D16" s="44" t="s">
        <v>91</v>
      </c>
      <c r="E16" s="44"/>
      <c r="H16" s="1"/>
      <c r="I16" s="1"/>
      <c r="J16" s="3" t="s">
        <v>51</v>
      </c>
      <c r="K16" s="3">
        <v>42</v>
      </c>
      <c r="M16" s="20">
        <v>16</v>
      </c>
    </row>
    <row r="17" spans="3:13" ht="14.25" thickBot="1">
      <c r="C17">
        <v>4</v>
      </c>
      <c r="D17" s="45" t="s">
        <v>93</v>
      </c>
      <c r="E17" s="45"/>
      <c r="H17" s="1"/>
      <c r="I17" s="1"/>
      <c r="J17" s="3" t="s">
        <v>54</v>
      </c>
      <c r="K17" s="3">
        <v>49</v>
      </c>
      <c r="M17" s="20">
        <v>17</v>
      </c>
    </row>
    <row r="18" spans="4:13" ht="13.5">
      <c r="D18" s="36"/>
      <c r="E18" s="5"/>
      <c r="H18" s="1"/>
      <c r="I18" s="1"/>
      <c r="J18" s="3" t="s">
        <v>55</v>
      </c>
      <c r="K18" s="3">
        <v>6</v>
      </c>
      <c r="M18" s="20">
        <v>18</v>
      </c>
    </row>
    <row r="19" spans="3:13" ht="13.5">
      <c r="C19" s="36"/>
      <c r="D19" s="36"/>
      <c r="J19" s="3" t="s">
        <v>59</v>
      </c>
      <c r="K19" s="3">
        <v>146</v>
      </c>
      <c r="M19" s="20">
        <v>19</v>
      </c>
    </row>
    <row r="20" ht="13.5">
      <c r="C20" s="36" t="s">
        <v>61</v>
      </c>
    </row>
    <row r="21" ht="13.5">
      <c r="D21" t="s">
        <v>62</v>
      </c>
    </row>
  </sheetData>
  <printOptions/>
  <pageMargins left="0.75" right="0.75" top="1" bottom="1" header="0.512" footer="0.512"/>
  <pageSetup orientation="portrait" paperSize="9" r:id="rId1"/>
  <headerFooter alignWithMargins="0">
    <oddFooter>&amp;L&amp;D&amp;C&amp;A&amp;R&amp;F</oddFooter>
  </headerFooter>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2:L40"/>
  <sheetViews>
    <sheetView workbookViewId="0" topLeftCell="A1">
      <selection activeCell="N47" sqref="N47"/>
    </sheetView>
  </sheetViews>
  <sheetFormatPr defaultColWidth="9.00390625" defaultRowHeight="13.5"/>
  <cols>
    <col min="1" max="1" width="4.25390625" style="0" customWidth="1"/>
    <col min="2" max="2" width="3.75390625" style="0" customWidth="1"/>
    <col min="3" max="3" width="3.125" style="0" customWidth="1"/>
    <col min="4" max="4" width="3.375" style="0" customWidth="1"/>
    <col min="5" max="5" width="3.125" style="0" customWidth="1"/>
    <col min="6" max="6" width="5.125" style="0" customWidth="1"/>
    <col min="7" max="7" width="7.00390625" style="0" customWidth="1"/>
    <col min="8" max="8" width="10.75390625" style="0" customWidth="1"/>
    <col min="12" max="12" width="10.50390625" style="0" customWidth="1"/>
    <col min="13" max="13" width="4.625" style="0" customWidth="1"/>
  </cols>
  <sheetData>
    <row r="2" spans="1:2" ht="17.25">
      <c r="A2" s="13">
        <v>9</v>
      </c>
      <c r="B2" s="13" t="s">
        <v>63</v>
      </c>
    </row>
    <row r="3" spans="2:3" ht="13.5">
      <c r="B3">
        <v>1</v>
      </c>
      <c r="C3" t="s">
        <v>64</v>
      </c>
    </row>
    <row r="4" ht="13.5">
      <c r="D4" s="46" t="s">
        <v>65</v>
      </c>
    </row>
    <row r="5" ht="13.5">
      <c r="E5" t="s">
        <v>66</v>
      </c>
    </row>
    <row r="6" spans="2:3" ht="13.5">
      <c r="B6">
        <v>2</v>
      </c>
      <c r="C6" t="s">
        <v>67</v>
      </c>
    </row>
    <row r="7" ht="13.5">
      <c r="D7" t="s">
        <v>68</v>
      </c>
    </row>
    <row r="8" ht="13.5">
      <c r="D8" t="s">
        <v>69</v>
      </c>
    </row>
    <row r="9" spans="2:3" ht="13.5">
      <c r="B9">
        <v>3</v>
      </c>
      <c r="C9" t="s">
        <v>96</v>
      </c>
    </row>
    <row r="10" spans="3:5" ht="13.5">
      <c r="C10" s="47" t="s">
        <v>70</v>
      </c>
      <c r="E10" s="46" t="s">
        <v>97</v>
      </c>
    </row>
    <row r="11" ht="13.5">
      <c r="F11" t="s">
        <v>98</v>
      </c>
    </row>
    <row r="12" spans="3:4" ht="13.5">
      <c r="C12" s="2"/>
      <c r="D12" t="s">
        <v>99</v>
      </c>
    </row>
    <row r="13" ht="13.5">
      <c r="C13" s="2" t="s">
        <v>94</v>
      </c>
    </row>
    <row r="14" spans="7:10" ht="13.5">
      <c r="G14" s="48" t="s">
        <v>71</v>
      </c>
      <c r="H14" s="48" t="s">
        <v>72</v>
      </c>
      <c r="I14" s="48" t="s">
        <v>73</v>
      </c>
      <c r="J14" s="48" t="s">
        <v>74</v>
      </c>
    </row>
    <row r="15" spans="6:12" ht="13.5">
      <c r="F15" s="49">
        <v>15</v>
      </c>
      <c r="I15" t="s">
        <v>75</v>
      </c>
      <c r="K15" s="3" t="s">
        <v>95</v>
      </c>
      <c r="L15" s="3"/>
    </row>
    <row r="16" spans="6:12" ht="13.5">
      <c r="F16" s="49">
        <v>16</v>
      </c>
      <c r="G16" s="50">
        <v>38869</v>
      </c>
      <c r="H16" s="52">
        <f>IF(WEEKDAY(G16)=1,"定休日　","")&amp;J16</f>
      </c>
      <c r="I16" t="e">
        <f>VLOOKUP(G16,$K$16:$L$17,2,FALSE)</f>
        <v>#N/A</v>
      </c>
      <c r="J16">
        <f>IF(ISERROR(I16),"",I16)</f>
      </c>
      <c r="K16" s="51">
        <v>38874</v>
      </c>
      <c r="L16" s="3" t="s">
        <v>76</v>
      </c>
    </row>
    <row r="17" spans="6:12" ht="13.5">
      <c r="F17" s="49">
        <v>17</v>
      </c>
      <c r="G17" s="50">
        <v>38870</v>
      </c>
      <c r="H17">
        <f>IF(WEEKDAY(G17)=1,"定休日　","")&amp;J17</f>
      </c>
      <c r="I17" t="e">
        <f aca="true" t="shared" si="0" ref="I17:I26">VLOOKUP(G17,$K$16:$L$17,2,FALSE)</f>
        <v>#N/A</v>
      </c>
      <c r="J17">
        <f aca="true" t="shared" si="1" ref="J17:J26">IF(ISERROR(I17),"",I17)</f>
      </c>
      <c r="K17" s="51">
        <v>38878</v>
      </c>
      <c r="L17" s="3" t="s">
        <v>77</v>
      </c>
    </row>
    <row r="18" spans="6:10" ht="13.5">
      <c r="F18" s="49">
        <v>18</v>
      </c>
      <c r="G18" s="50">
        <v>38871</v>
      </c>
      <c r="H18">
        <f>IF(WEEKDAY(G18)=1,"定休日　","")&amp;J18</f>
      </c>
      <c r="I18" t="e">
        <f t="shared" si="0"/>
        <v>#N/A</v>
      </c>
      <c r="J18">
        <f t="shared" si="1"/>
      </c>
    </row>
    <row r="19" spans="6:10" ht="13.5">
      <c r="F19" s="49">
        <v>19</v>
      </c>
      <c r="G19" s="50">
        <v>38872</v>
      </c>
      <c r="H19" t="str">
        <f>IF(WEEKDAY(G19)=1,"定休日　","")&amp;J19</f>
        <v>定休日　</v>
      </c>
      <c r="I19" t="e">
        <f t="shared" si="0"/>
        <v>#N/A</v>
      </c>
      <c r="J19">
        <f t="shared" si="1"/>
      </c>
    </row>
    <row r="20" spans="6:10" ht="13.5">
      <c r="F20" s="49">
        <v>20</v>
      </c>
      <c r="G20" s="50">
        <v>38873</v>
      </c>
      <c r="H20">
        <f aca="true" t="shared" si="2" ref="H20:H26">IF(WEEKDAY(G20)=1,"定休日　","")&amp;J20</f>
      </c>
      <c r="I20" t="e">
        <f t="shared" si="0"/>
        <v>#N/A</v>
      </c>
      <c r="J20">
        <f t="shared" si="1"/>
      </c>
    </row>
    <row r="21" spans="6:10" ht="13.5">
      <c r="F21" s="49">
        <v>21</v>
      </c>
      <c r="G21" s="50">
        <v>38874</v>
      </c>
      <c r="H21" t="str">
        <f t="shared" si="2"/>
        <v>六の日</v>
      </c>
      <c r="I21" t="str">
        <f t="shared" si="0"/>
        <v>六の日</v>
      </c>
      <c r="J21" t="str">
        <f t="shared" si="1"/>
        <v>六の日</v>
      </c>
    </row>
    <row r="22" spans="6:10" ht="13.5">
      <c r="F22" s="49">
        <v>22</v>
      </c>
      <c r="G22" s="50">
        <v>38875</v>
      </c>
      <c r="H22">
        <f t="shared" si="2"/>
      </c>
      <c r="I22" t="e">
        <f t="shared" si="0"/>
        <v>#N/A</v>
      </c>
      <c r="J22">
        <f t="shared" si="1"/>
      </c>
    </row>
    <row r="23" spans="6:10" ht="13.5">
      <c r="F23" s="49">
        <v>23</v>
      </c>
      <c r="G23" s="50">
        <v>38876</v>
      </c>
      <c r="H23">
        <f t="shared" si="2"/>
      </c>
      <c r="I23" t="e">
        <f t="shared" si="0"/>
        <v>#N/A</v>
      </c>
      <c r="J23">
        <f t="shared" si="1"/>
      </c>
    </row>
    <row r="24" spans="6:10" ht="13.5">
      <c r="F24" s="49">
        <v>24</v>
      </c>
      <c r="G24" s="50">
        <v>38877</v>
      </c>
      <c r="H24">
        <f t="shared" si="2"/>
      </c>
      <c r="I24" t="e">
        <f t="shared" si="0"/>
        <v>#N/A</v>
      </c>
      <c r="J24">
        <f t="shared" si="1"/>
      </c>
    </row>
    <row r="25" spans="6:10" ht="13.5">
      <c r="F25" s="49">
        <v>25</v>
      </c>
      <c r="G25" s="50">
        <v>38878</v>
      </c>
      <c r="H25" t="str">
        <f t="shared" si="2"/>
        <v>時の記念日</v>
      </c>
      <c r="I25" t="str">
        <f t="shared" si="0"/>
        <v>時の記念日</v>
      </c>
      <c r="J25" t="str">
        <f t="shared" si="1"/>
        <v>時の記念日</v>
      </c>
    </row>
    <row r="26" spans="6:10" ht="13.5">
      <c r="F26" s="49">
        <v>26</v>
      </c>
      <c r="G26" s="50">
        <v>38879</v>
      </c>
      <c r="H26" t="str">
        <f t="shared" si="2"/>
        <v>定休日　</v>
      </c>
      <c r="I26" t="e">
        <f t="shared" si="0"/>
        <v>#N/A</v>
      </c>
      <c r="J26">
        <f t="shared" si="1"/>
      </c>
    </row>
    <row r="28" spans="1:2" ht="17.25">
      <c r="A28" s="13">
        <v>10</v>
      </c>
      <c r="B28" s="13" t="s">
        <v>111</v>
      </c>
    </row>
    <row r="29" spans="1:3" ht="17.25">
      <c r="A29" s="13"/>
      <c r="B29" s="2" t="s">
        <v>104</v>
      </c>
      <c r="C29" t="s">
        <v>105</v>
      </c>
    </row>
    <row r="30" spans="3:8" ht="13.5">
      <c r="C30" t="s">
        <v>100</v>
      </c>
      <c r="H30" s="46" t="s">
        <v>101</v>
      </c>
    </row>
    <row r="31" spans="2:8" ht="13.5">
      <c r="B31" t="s">
        <v>0</v>
      </c>
      <c r="C31" t="s">
        <v>106</v>
      </c>
      <c r="H31" s="46"/>
    </row>
    <row r="32" spans="3:8" ht="13.5">
      <c r="C32" t="s">
        <v>102</v>
      </c>
      <c r="H32" s="46" t="s">
        <v>103</v>
      </c>
    </row>
    <row r="33" spans="2:3" ht="13.5">
      <c r="B33" t="s">
        <v>107</v>
      </c>
      <c r="C33" t="s">
        <v>109</v>
      </c>
    </row>
    <row r="34" spans="3:8" ht="13.5">
      <c r="C34" t="s">
        <v>108</v>
      </c>
      <c r="H34" s="46" t="s">
        <v>110</v>
      </c>
    </row>
    <row r="36" spans="2:3" ht="13.5">
      <c r="B36" t="s">
        <v>3</v>
      </c>
      <c r="C36" t="s">
        <v>112</v>
      </c>
    </row>
    <row r="37" ht="13.5">
      <c r="C37" t="s">
        <v>113</v>
      </c>
    </row>
    <row r="38" ht="13.5">
      <c r="C38" t="s">
        <v>114</v>
      </c>
    </row>
    <row r="39" ht="13.5">
      <c r="C39" t="s">
        <v>115</v>
      </c>
    </row>
    <row r="40" ht="13.5">
      <c r="D40" t="s">
        <v>116</v>
      </c>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B2:K63"/>
  <sheetViews>
    <sheetView workbookViewId="0" topLeftCell="A1">
      <selection activeCell="E47" sqref="E47"/>
    </sheetView>
  </sheetViews>
  <sheetFormatPr defaultColWidth="9.00390625" defaultRowHeight="13.5"/>
  <cols>
    <col min="1" max="1" width="2.50390625" style="0" customWidth="1"/>
    <col min="2" max="2" width="6.125" style="0" customWidth="1"/>
    <col min="3" max="3" width="10.50390625" style="0" customWidth="1"/>
    <col min="4" max="4" width="9.625" style="0" customWidth="1"/>
    <col min="5" max="5" width="8.50390625" style="0" customWidth="1"/>
    <col min="6" max="6" width="6.375" style="0" customWidth="1"/>
    <col min="7" max="7" width="4.75390625" style="0" customWidth="1"/>
    <col min="8" max="8" width="6.375" style="0" customWidth="1"/>
    <col min="10" max="10" width="7.875" style="0" customWidth="1"/>
    <col min="11" max="12" width="5.375" style="0" customWidth="1"/>
  </cols>
  <sheetData>
    <row r="1" ht="5.25" customHeight="1"/>
    <row r="2" ht="13.5">
      <c r="B2" t="s">
        <v>137</v>
      </c>
    </row>
    <row r="3" ht="7.5" customHeight="1" thickBot="1"/>
    <row r="4" spans="2:4" ht="19.5" thickBot="1">
      <c r="B4" s="76">
        <v>38869</v>
      </c>
      <c r="C4" s="77"/>
      <c r="D4" t="s">
        <v>128</v>
      </c>
    </row>
    <row r="5" ht="13.5">
      <c r="E5" t="s">
        <v>136</v>
      </c>
    </row>
    <row r="6" ht="5.25" customHeight="1"/>
    <row r="7" spans="3:7" ht="18.75">
      <c r="C7" t="s">
        <v>129</v>
      </c>
      <c r="D7" s="62" t="s">
        <v>123</v>
      </c>
      <c r="E7" s="78">
        <f>D22</f>
        <v>38878</v>
      </c>
      <c r="F7" s="78"/>
      <c r="G7" t="s">
        <v>132</v>
      </c>
    </row>
    <row r="8" ht="6.75" customHeight="1"/>
    <row r="9" spans="3:7" ht="18.75">
      <c r="C9" t="s">
        <v>130</v>
      </c>
      <c r="D9" s="63" t="s">
        <v>131</v>
      </c>
      <c r="E9" s="75">
        <f>I22</f>
        <v>38893</v>
      </c>
      <c r="F9" s="75"/>
      <c r="G9" t="s">
        <v>133</v>
      </c>
    </row>
    <row r="10" spans="2:11" ht="11.25" customHeight="1" thickBot="1">
      <c r="B10" s="57"/>
      <c r="C10" s="57"/>
      <c r="D10" s="57"/>
      <c r="E10" s="58"/>
      <c r="F10" s="59"/>
      <c r="G10" s="57"/>
      <c r="H10" s="57"/>
      <c r="I10" s="57"/>
      <c r="J10" s="57"/>
      <c r="K10" s="57"/>
    </row>
    <row r="11" spans="2:6" ht="18.75">
      <c r="B11" t="s">
        <v>135</v>
      </c>
      <c r="E11" s="55"/>
      <c r="F11" s="56"/>
    </row>
    <row r="12" spans="3:11" ht="13.5">
      <c r="C12" s="3" t="s">
        <v>124</v>
      </c>
      <c r="D12" s="3" t="s">
        <v>134</v>
      </c>
      <c r="E12" s="3" t="s">
        <v>125</v>
      </c>
      <c r="F12" s="3" t="s">
        <v>126</v>
      </c>
      <c r="H12" s="3" t="s">
        <v>124</v>
      </c>
      <c r="I12" s="3" t="s">
        <v>134</v>
      </c>
      <c r="J12" s="3" t="s">
        <v>125</v>
      </c>
      <c r="K12" s="3" t="s">
        <v>126</v>
      </c>
    </row>
    <row r="13" spans="3:11" ht="13.5">
      <c r="C13" s="3">
        <v>8</v>
      </c>
      <c r="D13" s="64">
        <f>B4+7</f>
        <v>38876</v>
      </c>
      <c r="E13" s="3">
        <f>WEEKDAY(D13)</f>
        <v>5</v>
      </c>
      <c r="F13" s="54">
        <f>E13</f>
        <v>5</v>
      </c>
      <c r="H13" s="3">
        <v>22</v>
      </c>
      <c r="I13" s="64">
        <f>B4+21</f>
        <v>38890</v>
      </c>
      <c r="J13" s="3">
        <f>WEEKDAY(I13)</f>
        <v>5</v>
      </c>
      <c r="K13" s="54">
        <f>J13</f>
        <v>5</v>
      </c>
    </row>
    <row r="14" spans="3:11" ht="13.5">
      <c r="C14" s="3">
        <v>9</v>
      </c>
      <c r="D14" s="64">
        <f aca="true" t="shared" si="0" ref="D14:D19">D13+1</f>
        <v>38877</v>
      </c>
      <c r="E14" s="3">
        <f aca="true" t="shared" si="1" ref="E14:E19">WEEKDAY(D14)</f>
        <v>6</v>
      </c>
      <c r="F14" s="54">
        <f aca="true" t="shared" si="2" ref="F14:F19">E14</f>
        <v>6</v>
      </c>
      <c r="H14" s="3">
        <v>23</v>
      </c>
      <c r="I14" s="64">
        <f aca="true" t="shared" si="3" ref="I14:I19">I13+1</f>
        <v>38891</v>
      </c>
      <c r="J14" s="3">
        <f aca="true" t="shared" si="4" ref="J14:J19">WEEKDAY(I14)</f>
        <v>6</v>
      </c>
      <c r="K14" s="54">
        <f aca="true" t="shared" si="5" ref="K14:K19">J14</f>
        <v>6</v>
      </c>
    </row>
    <row r="15" spans="3:11" ht="13.5">
      <c r="C15" s="3">
        <v>10</v>
      </c>
      <c r="D15" s="64">
        <f t="shared" si="0"/>
        <v>38878</v>
      </c>
      <c r="E15" s="3">
        <f t="shared" si="1"/>
        <v>7</v>
      </c>
      <c r="F15" s="54">
        <f t="shared" si="2"/>
        <v>7</v>
      </c>
      <c r="H15" s="3">
        <v>24</v>
      </c>
      <c r="I15" s="64">
        <f t="shared" si="3"/>
        <v>38892</v>
      </c>
      <c r="J15" s="3">
        <f t="shared" si="4"/>
        <v>7</v>
      </c>
      <c r="K15" s="54">
        <f t="shared" si="5"/>
        <v>7</v>
      </c>
    </row>
    <row r="16" spans="3:11" ht="13.5">
      <c r="C16" s="3">
        <v>11</v>
      </c>
      <c r="D16" s="64">
        <f t="shared" si="0"/>
        <v>38879</v>
      </c>
      <c r="E16" s="3">
        <f t="shared" si="1"/>
        <v>1</v>
      </c>
      <c r="F16" s="54">
        <f t="shared" si="2"/>
        <v>1</v>
      </c>
      <c r="H16" s="3">
        <v>25</v>
      </c>
      <c r="I16" s="64">
        <f t="shared" si="3"/>
        <v>38893</v>
      </c>
      <c r="J16" s="3">
        <f t="shared" si="4"/>
        <v>1</v>
      </c>
      <c r="K16" s="54">
        <f t="shared" si="5"/>
        <v>1</v>
      </c>
    </row>
    <row r="17" spans="3:11" ht="13.5">
      <c r="C17" s="3">
        <v>12</v>
      </c>
      <c r="D17" s="64">
        <f t="shared" si="0"/>
        <v>38880</v>
      </c>
      <c r="E17" s="3">
        <f t="shared" si="1"/>
        <v>2</v>
      </c>
      <c r="F17" s="54">
        <f t="shared" si="2"/>
        <v>2</v>
      </c>
      <c r="H17" s="3">
        <v>26</v>
      </c>
      <c r="I17" s="64">
        <f t="shared" si="3"/>
        <v>38894</v>
      </c>
      <c r="J17" s="3">
        <f t="shared" si="4"/>
        <v>2</v>
      </c>
      <c r="K17" s="54">
        <f t="shared" si="5"/>
        <v>2</v>
      </c>
    </row>
    <row r="18" spans="3:11" ht="13.5">
      <c r="C18" s="3">
        <v>13</v>
      </c>
      <c r="D18" s="64">
        <f t="shared" si="0"/>
        <v>38881</v>
      </c>
      <c r="E18" s="3">
        <f t="shared" si="1"/>
        <v>3</v>
      </c>
      <c r="F18" s="54">
        <f t="shared" si="2"/>
        <v>3</v>
      </c>
      <c r="H18" s="3">
        <v>27</v>
      </c>
      <c r="I18" s="64">
        <f t="shared" si="3"/>
        <v>38895</v>
      </c>
      <c r="J18" s="3">
        <f t="shared" si="4"/>
        <v>3</v>
      </c>
      <c r="K18" s="54">
        <f t="shared" si="5"/>
        <v>3</v>
      </c>
    </row>
    <row r="19" spans="3:11" ht="13.5">
      <c r="C19" s="3">
        <v>14</v>
      </c>
      <c r="D19" s="64">
        <f t="shared" si="0"/>
        <v>38882</v>
      </c>
      <c r="E19" s="3">
        <f t="shared" si="1"/>
        <v>4</v>
      </c>
      <c r="F19" s="54">
        <f t="shared" si="2"/>
        <v>4</v>
      </c>
      <c r="H19" s="3">
        <v>28</v>
      </c>
      <c r="I19" s="64">
        <f t="shared" si="3"/>
        <v>38896</v>
      </c>
      <c r="J19" s="3">
        <f t="shared" si="4"/>
        <v>4</v>
      </c>
      <c r="K19" s="54">
        <f t="shared" si="5"/>
        <v>4</v>
      </c>
    </row>
    <row r="20" ht="6.75" customHeight="1"/>
    <row r="21" spans="3:9" ht="13.5">
      <c r="C21" s="3" t="s">
        <v>127</v>
      </c>
      <c r="D21" s="3" t="s">
        <v>123</v>
      </c>
      <c r="H21" s="3" t="s">
        <v>127</v>
      </c>
      <c r="I21" s="3" t="s">
        <v>123</v>
      </c>
    </row>
    <row r="22" spans="3:9" ht="13.5">
      <c r="C22" s="3">
        <f>MATCH(7,E13:E19,0)</f>
        <v>3</v>
      </c>
      <c r="D22" s="60">
        <f>INDEX(D13:D19,C22,1)</f>
        <v>38878</v>
      </c>
      <c r="H22" s="3">
        <f>MATCH(1,J13:J19,0)</f>
        <v>4</v>
      </c>
      <c r="I22" s="61">
        <f>INDEX(I13:I19,H22,1)</f>
        <v>38893</v>
      </c>
    </row>
    <row r="23" ht="9" customHeight="1"/>
    <row r="24" ht="6.75" customHeight="1" thickBot="1"/>
    <row r="25" spans="2:4" ht="19.5" thickBot="1">
      <c r="B25" s="76">
        <v>38899</v>
      </c>
      <c r="C25" s="77"/>
      <c r="D25" t="s">
        <v>128</v>
      </c>
    </row>
    <row r="26" ht="13.5">
      <c r="E26" t="s">
        <v>138</v>
      </c>
    </row>
    <row r="27" ht="8.25" customHeight="1"/>
    <row r="28" spans="3:7" ht="18.75">
      <c r="C28" t="s">
        <v>129</v>
      </c>
      <c r="D28" s="62" t="s">
        <v>123</v>
      </c>
      <c r="E28" s="78">
        <f>D43</f>
        <v>38906</v>
      </c>
      <c r="F28" s="78"/>
      <c r="G28" t="s">
        <v>132</v>
      </c>
    </row>
    <row r="29" ht="8.25" customHeight="1"/>
    <row r="30" spans="3:7" ht="18.75">
      <c r="C30" t="s">
        <v>130</v>
      </c>
      <c r="D30" s="63" t="s">
        <v>131</v>
      </c>
      <c r="E30" s="75">
        <f>I43</f>
        <v>38921</v>
      </c>
      <c r="F30" s="75"/>
      <c r="G30" t="s">
        <v>133</v>
      </c>
    </row>
    <row r="31" spans="2:11" ht="10.5" customHeight="1" thickBot="1">
      <c r="B31" s="57"/>
      <c r="C31" s="57"/>
      <c r="D31" s="57"/>
      <c r="E31" s="58"/>
      <c r="F31" s="59"/>
      <c r="G31" s="57"/>
      <c r="H31" s="57"/>
      <c r="I31" s="57"/>
      <c r="J31" s="57"/>
      <c r="K31" s="57"/>
    </row>
    <row r="32" spans="2:6" ht="18.75">
      <c r="B32" t="s">
        <v>135</v>
      </c>
      <c r="E32" s="55"/>
      <c r="F32" s="56"/>
    </row>
    <row r="33" spans="3:11" ht="13.5">
      <c r="C33" s="3" t="s">
        <v>124</v>
      </c>
      <c r="D33" s="3" t="s">
        <v>134</v>
      </c>
      <c r="E33" s="3" t="s">
        <v>125</v>
      </c>
      <c r="F33" s="3" t="s">
        <v>126</v>
      </c>
      <c r="H33" s="3" t="s">
        <v>124</v>
      </c>
      <c r="I33" s="3" t="s">
        <v>134</v>
      </c>
      <c r="J33" s="3" t="s">
        <v>125</v>
      </c>
      <c r="K33" s="3" t="s">
        <v>126</v>
      </c>
    </row>
    <row r="34" spans="3:11" ht="13.5">
      <c r="C34" s="3">
        <v>8</v>
      </c>
      <c r="D34" s="64">
        <f>B25+7</f>
        <v>38906</v>
      </c>
      <c r="E34" s="3">
        <f>WEEKDAY(D34)</f>
        <v>7</v>
      </c>
      <c r="F34" s="54">
        <f>E34</f>
        <v>7</v>
      </c>
      <c r="H34" s="3">
        <v>22</v>
      </c>
      <c r="I34" s="64">
        <f>B25+21</f>
        <v>38920</v>
      </c>
      <c r="J34" s="3">
        <f>WEEKDAY(I34)</f>
        <v>7</v>
      </c>
      <c r="K34" s="54">
        <f>J34</f>
        <v>7</v>
      </c>
    </row>
    <row r="35" spans="3:11" ht="13.5">
      <c r="C35" s="3">
        <v>9</v>
      </c>
      <c r="D35" s="64">
        <f aca="true" t="shared" si="6" ref="D35:D40">D34+1</f>
        <v>38907</v>
      </c>
      <c r="E35" s="3">
        <f aca="true" t="shared" si="7" ref="E35:E40">WEEKDAY(D35)</f>
        <v>1</v>
      </c>
      <c r="F35" s="54">
        <f aca="true" t="shared" si="8" ref="F35:F40">E35</f>
        <v>1</v>
      </c>
      <c r="H35" s="3">
        <v>23</v>
      </c>
      <c r="I35" s="64">
        <f aca="true" t="shared" si="9" ref="I35:I40">I34+1</f>
        <v>38921</v>
      </c>
      <c r="J35" s="3">
        <f aca="true" t="shared" si="10" ref="J35:J40">WEEKDAY(I35)</f>
        <v>1</v>
      </c>
      <c r="K35" s="54">
        <f aca="true" t="shared" si="11" ref="K35:K40">J35</f>
        <v>1</v>
      </c>
    </row>
    <row r="36" spans="3:11" ht="13.5">
      <c r="C36" s="3">
        <v>10</v>
      </c>
      <c r="D36" s="64">
        <f t="shared" si="6"/>
        <v>38908</v>
      </c>
      <c r="E36" s="3">
        <f t="shared" si="7"/>
        <v>2</v>
      </c>
      <c r="F36" s="54">
        <f t="shared" si="8"/>
        <v>2</v>
      </c>
      <c r="H36" s="3">
        <v>24</v>
      </c>
      <c r="I36" s="64">
        <f t="shared" si="9"/>
        <v>38922</v>
      </c>
      <c r="J36" s="3">
        <f t="shared" si="10"/>
        <v>2</v>
      </c>
      <c r="K36" s="54">
        <f t="shared" si="11"/>
        <v>2</v>
      </c>
    </row>
    <row r="37" spans="3:11" ht="13.5">
      <c r="C37" s="3">
        <v>11</v>
      </c>
      <c r="D37" s="64">
        <f t="shared" si="6"/>
        <v>38909</v>
      </c>
      <c r="E37" s="3">
        <f t="shared" si="7"/>
        <v>3</v>
      </c>
      <c r="F37" s="54">
        <f t="shared" si="8"/>
        <v>3</v>
      </c>
      <c r="H37" s="3">
        <v>25</v>
      </c>
      <c r="I37" s="64">
        <f t="shared" si="9"/>
        <v>38923</v>
      </c>
      <c r="J37" s="3">
        <f t="shared" si="10"/>
        <v>3</v>
      </c>
      <c r="K37" s="54">
        <f t="shared" si="11"/>
        <v>3</v>
      </c>
    </row>
    <row r="38" spans="3:11" ht="13.5">
      <c r="C38" s="3">
        <v>12</v>
      </c>
      <c r="D38" s="64">
        <f t="shared" si="6"/>
        <v>38910</v>
      </c>
      <c r="E38" s="3">
        <f t="shared" si="7"/>
        <v>4</v>
      </c>
      <c r="F38" s="54">
        <f t="shared" si="8"/>
        <v>4</v>
      </c>
      <c r="H38" s="3">
        <v>26</v>
      </c>
      <c r="I38" s="64">
        <f t="shared" si="9"/>
        <v>38924</v>
      </c>
      <c r="J38" s="3">
        <f t="shared" si="10"/>
        <v>4</v>
      </c>
      <c r="K38" s="54">
        <f t="shared" si="11"/>
        <v>4</v>
      </c>
    </row>
    <row r="39" spans="3:11" ht="13.5">
      <c r="C39" s="3">
        <v>13</v>
      </c>
      <c r="D39" s="64">
        <f t="shared" si="6"/>
        <v>38911</v>
      </c>
      <c r="E39" s="3">
        <f t="shared" si="7"/>
        <v>5</v>
      </c>
      <c r="F39" s="54">
        <f t="shared" si="8"/>
        <v>5</v>
      </c>
      <c r="H39" s="3">
        <v>27</v>
      </c>
      <c r="I39" s="64">
        <f t="shared" si="9"/>
        <v>38925</v>
      </c>
      <c r="J39" s="3">
        <f t="shared" si="10"/>
        <v>5</v>
      </c>
      <c r="K39" s="54">
        <f t="shared" si="11"/>
        <v>5</v>
      </c>
    </row>
    <row r="40" spans="3:11" ht="13.5">
      <c r="C40" s="3">
        <v>14</v>
      </c>
      <c r="D40" s="64">
        <f t="shared" si="6"/>
        <v>38912</v>
      </c>
      <c r="E40" s="3">
        <f t="shared" si="7"/>
        <v>6</v>
      </c>
      <c r="F40" s="54">
        <f t="shared" si="8"/>
        <v>6</v>
      </c>
      <c r="H40" s="3">
        <v>28</v>
      </c>
      <c r="I40" s="64">
        <f t="shared" si="9"/>
        <v>38926</v>
      </c>
      <c r="J40" s="3">
        <f t="shared" si="10"/>
        <v>6</v>
      </c>
      <c r="K40" s="54">
        <f t="shared" si="11"/>
        <v>6</v>
      </c>
    </row>
    <row r="41" ht="8.25" customHeight="1"/>
    <row r="42" spans="3:9" ht="13.5">
      <c r="C42" s="3" t="s">
        <v>127</v>
      </c>
      <c r="D42" s="3" t="s">
        <v>123</v>
      </c>
      <c r="H42" s="3" t="s">
        <v>127</v>
      </c>
      <c r="I42" s="3" t="s">
        <v>123</v>
      </c>
    </row>
    <row r="43" spans="3:9" ht="13.5">
      <c r="C43" s="3">
        <f>MATCH(7,E34:E40,0)</f>
        <v>1</v>
      </c>
      <c r="D43" s="60">
        <f>INDEX(D34:D40,C43,1)</f>
        <v>38906</v>
      </c>
      <c r="H43" s="3">
        <f>MATCH(1,J34:J40,0)</f>
        <v>2</v>
      </c>
      <c r="I43" s="61">
        <f>INDEX(I34:I40,H43,1)</f>
        <v>38921</v>
      </c>
    </row>
    <row r="44" ht="14.25" thickBot="1"/>
    <row r="45" spans="2:4" ht="19.5" thickBot="1">
      <c r="B45" s="76">
        <v>38961</v>
      </c>
      <c r="C45" s="77"/>
      <c r="D45" t="s">
        <v>128</v>
      </c>
    </row>
    <row r="46" ht="13.5">
      <c r="E46" t="s">
        <v>139</v>
      </c>
    </row>
    <row r="47" ht="9" customHeight="1"/>
    <row r="48" spans="3:7" ht="18.75">
      <c r="C48" t="s">
        <v>129</v>
      </c>
      <c r="D48" s="62" t="s">
        <v>123</v>
      </c>
      <c r="E48" s="78">
        <f>D63</f>
        <v>38969</v>
      </c>
      <c r="F48" s="78"/>
      <c r="G48" t="s">
        <v>132</v>
      </c>
    </row>
    <row r="49" ht="6.75" customHeight="1"/>
    <row r="50" spans="3:7" ht="18.75">
      <c r="C50" t="s">
        <v>130</v>
      </c>
      <c r="D50" s="63" t="s">
        <v>131</v>
      </c>
      <c r="E50" s="75">
        <f>I63</f>
        <v>38984</v>
      </c>
      <c r="F50" s="75"/>
      <c r="G50" t="s">
        <v>133</v>
      </c>
    </row>
    <row r="51" spans="2:11" ht="10.5" customHeight="1" thickBot="1">
      <c r="B51" s="57"/>
      <c r="C51" s="57"/>
      <c r="D51" s="57"/>
      <c r="E51" s="58"/>
      <c r="F51" s="59"/>
      <c r="G51" s="57"/>
      <c r="H51" s="57"/>
      <c r="I51" s="57"/>
      <c r="J51" s="57"/>
      <c r="K51" s="57"/>
    </row>
    <row r="52" spans="2:6" ht="18.75">
      <c r="B52" t="s">
        <v>135</v>
      </c>
      <c r="E52" s="55"/>
      <c r="F52" s="56"/>
    </row>
    <row r="53" spans="3:11" ht="13.5">
      <c r="C53" s="3" t="s">
        <v>124</v>
      </c>
      <c r="D53" s="3" t="s">
        <v>134</v>
      </c>
      <c r="E53" s="3" t="s">
        <v>125</v>
      </c>
      <c r="F53" s="3" t="s">
        <v>126</v>
      </c>
      <c r="H53" s="3" t="s">
        <v>124</v>
      </c>
      <c r="I53" s="3" t="s">
        <v>134</v>
      </c>
      <c r="J53" s="3" t="s">
        <v>125</v>
      </c>
      <c r="K53" s="3" t="s">
        <v>126</v>
      </c>
    </row>
    <row r="54" spans="3:11" ht="13.5">
      <c r="C54" s="3">
        <v>8</v>
      </c>
      <c r="D54" s="64">
        <f>B45+7</f>
        <v>38968</v>
      </c>
      <c r="E54" s="3">
        <f>WEEKDAY(D54)</f>
        <v>6</v>
      </c>
      <c r="F54" s="54">
        <f>E54</f>
        <v>6</v>
      </c>
      <c r="H54" s="3">
        <v>22</v>
      </c>
      <c r="I54" s="64">
        <f>B45+21</f>
        <v>38982</v>
      </c>
      <c r="J54" s="3">
        <f>WEEKDAY(I54)</f>
        <v>6</v>
      </c>
      <c r="K54" s="54">
        <f>J54</f>
        <v>6</v>
      </c>
    </row>
    <row r="55" spans="3:11" ht="13.5">
      <c r="C55" s="3">
        <v>9</v>
      </c>
      <c r="D55" s="64">
        <f aca="true" t="shared" si="12" ref="D55:D60">D54+1</f>
        <v>38969</v>
      </c>
      <c r="E55" s="3">
        <f aca="true" t="shared" si="13" ref="E55:E60">WEEKDAY(D55)</f>
        <v>7</v>
      </c>
      <c r="F55" s="54">
        <f aca="true" t="shared" si="14" ref="F55:F60">E55</f>
        <v>7</v>
      </c>
      <c r="H55" s="3">
        <v>23</v>
      </c>
      <c r="I55" s="64">
        <f aca="true" t="shared" si="15" ref="I55:I60">I54+1</f>
        <v>38983</v>
      </c>
      <c r="J55" s="3">
        <f aca="true" t="shared" si="16" ref="J55:J60">WEEKDAY(I55)</f>
        <v>7</v>
      </c>
      <c r="K55" s="54">
        <f aca="true" t="shared" si="17" ref="K55:K60">J55</f>
        <v>7</v>
      </c>
    </row>
    <row r="56" spans="3:11" ht="13.5">
      <c r="C56" s="3">
        <v>10</v>
      </c>
      <c r="D56" s="64">
        <f t="shared" si="12"/>
        <v>38970</v>
      </c>
      <c r="E56" s="3">
        <f t="shared" si="13"/>
        <v>1</v>
      </c>
      <c r="F56" s="54">
        <f t="shared" si="14"/>
        <v>1</v>
      </c>
      <c r="H56" s="3">
        <v>24</v>
      </c>
      <c r="I56" s="64">
        <f t="shared" si="15"/>
        <v>38984</v>
      </c>
      <c r="J56" s="3">
        <f t="shared" si="16"/>
        <v>1</v>
      </c>
      <c r="K56" s="54">
        <f t="shared" si="17"/>
        <v>1</v>
      </c>
    </row>
    <row r="57" spans="3:11" ht="13.5">
      <c r="C57" s="3">
        <v>11</v>
      </c>
      <c r="D57" s="64">
        <f t="shared" si="12"/>
        <v>38971</v>
      </c>
      <c r="E57" s="3">
        <f t="shared" si="13"/>
        <v>2</v>
      </c>
      <c r="F57" s="54">
        <f t="shared" si="14"/>
        <v>2</v>
      </c>
      <c r="H57" s="3">
        <v>25</v>
      </c>
      <c r="I57" s="64">
        <f t="shared" si="15"/>
        <v>38985</v>
      </c>
      <c r="J57" s="3">
        <f t="shared" si="16"/>
        <v>2</v>
      </c>
      <c r="K57" s="54">
        <f t="shared" si="17"/>
        <v>2</v>
      </c>
    </row>
    <row r="58" spans="3:11" ht="13.5">
      <c r="C58" s="3">
        <v>12</v>
      </c>
      <c r="D58" s="64">
        <f t="shared" si="12"/>
        <v>38972</v>
      </c>
      <c r="E58" s="3">
        <f t="shared" si="13"/>
        <v>3</v>
      </c>
      <c r="F58" s="54">
        <f t="shared" si="14"/>
        <v>3</v>
      </c>
      <c r="H58" s="3">
        <v>26</v>
      </c>
      <c r="I58" s="64">
        <f t="shared" si="15"/>
        <v>38986</v>
      </c>
      <c r="J58" s="3">
        <f t="shared" si="16"/>
        <v>3</v>
      </c>
      <c r="K58" s="54">
        <f t="shared" si="17"/>
        <v>3</v>
      </c>
    </row>
    <row r="59" spans="3:11" ht="13.5">
      <c r="C59" s="3">
        <v>13</v>
      </c>
      <c r="D59" s="64">
        <f t="shared" si="12"/>
        <v>38973</v>
      </c>
      <c r="E59" s="3">
        <f t="shared" si="13"/>
        <v>4</v>
      </c>
      <c r="F59" s="54">
        <f t="shared" si="14"/>
        <v>4</v>
      </c>
      <c r="H59" s="3">
        <v>27</v>
      </c>
      <c r="I59" s="64">
        <f t="shared" si="15"/>
        <v>38987</v>
      </c>
      <c r="J59" s="3">
        <f t="shared" si="16"/>
        <v>4</v>
      </c>
      <c r="K59" s="54">
        <f t="shared" si="17"/>
        <v>4</v>
      </c>
    </row>
    <row r="60" spans="3:11" ht="13.5">
      <c r="C60" s="3">
        <v>14</v>
      </c>
      <c r="D60" s="64">
        <f t="shared" si="12"/>
        <v>38974</v>
      </c>
      <c r="E60" s="3">
        <f t="shared" si="13"/>
        <v>5</v>
      </c>
      <c r="F60" s="54">
        <f t="shared" si="14"/>
        <v>5</v>
      </c>
      <c r="H60" s="3">
        <v>28</v>
      </c>
      <c r="I60" s="64">
        <f t="shared" si="15"/>
        <v>38988</v>
      </c>
      <c r="J60" s="3">
        <f t="shared" si="16"/>
        <v>5</v>
      </c>
      <c r="K60" s="54">
        <f t="shared" si="17"/>
        <v>5</v>
      </c>
    </row>
    <row r="61" ht="9" customHeight="1"/>
    <row r="62" spans="3:9" ht="13.5">
      <c r="C62" s="3" t="s">
        <v>127</v>
      </c>
      <c r="D62" s="3" t="s">
        <v>123</v>
      </c>
      <c r="H62" s="3" t="s">
        <v>127</v>
      </c>
      <c r="I62" s="3" t="s">
        <v>123</v>
      </c>
    </row>
    <row r="63" spans="3:9" ht="13.5">
      <c r="C63" s="3">
        <f>MATCH(7,E54:E60,0)</f>
        <v>2</v>
      </c>
      <c r="D63" s="60">
        <f>INDEX(D54:D60,C63,1)</f>
        <v>38969</v>
      </c>
      <c r="H63" s="3">
        <f>MATCH(1,J54:J60,0)</f>
        <v>3</v>
      </c>
      <c r="I63" s="61">
        <f>INDEX(I54:I60,H63,1)</f>
        <v>38984</v>
      </c>
    </row>
  </sheetData>
  <mergeCells count="9">
    <mergeCell ref="B25:C25"/>
    <mergeCell ref="E28:F28"/>
    <mergeCell ref="E9:F9"/>
    <mergeCell ref="B4:C4"/>
    <mergeCell ref="E7:F7"/>
    <mergeCell ref="E50:F50"/>
    <mergeCell ref="B45:C45"/>
    <mergeCell ref="E48:F48"/>
    <mergeCell ref="E30:F30"/>
  </mergeCells>
  <printOptions/>
  <pageMargins left="0.7874015748031497" right="0" top="0.1968503937007874" bottom="0.1968503937007874" header="0" footer="0"/>
  <pageSetup orientation="portrait" paperSize="9" r:id="rId1"/>
  <headerFooter alignWithMargins="0">
    <oddFooter>&amp;L&amp;D&amp;C&amp;A&amp;R&amp;F</oddFooter>
  </headerFooter>
</worksheet>
</file>

<file path=xl/worksheets/sheet5.xml><?xml version="1.0" encoding="utf-8"?>
<worksheet xmlns="http://schemas.openxmlformats.org/spreadsheetml/2006/main" xmlns:r="http://schemas.openxmlformats.org/officeDocument/2006/relationships">
  <dimension ref="A2:H28"/>
  <sheetViews>
    <sheetView workbookViewId="0" topLeftCell="A1">
      <selection activeCell="F19" sqref="F19"/>
    </sheetView>
  </sheetViews>
  <sheetFormatPr defaultColWidth="9.00390625" defaultRowHeight="13.5"/>
  <cols>
    <col min="2" max="2" width="6.875" style="0" customWidth="1"/>
  </cols>
  <sheetData>
    <row r="2" spans="2:8" ht="13.5">
      <c r="B2" s="5"/>
      <c r="C2" s="5"/>
      <c r="D2" s="5"/>
      <c r="E2" s="5"/>
      <c r="F2" s="5"/>
      <c r="G2" s="5"/>
      <c r="H2" s="5"/>
    </row>
    <row r="3" spans="2:8" ht="13.5">
      <c r="B3" s="5"/>
      <c r="C3" s="5"/>
      <c r="D3" s="5"/>
      <c r="E3" s="5"/>
      <c r="F3" s="5"/>
      <c r="G3" s="5"/>
      <c r="H3" s="5"/>
    </row>
    <row r="4" spans="1:8" ht="13.5">
      <c r="A4" s="2"/>
      <c r="B4" s="8"/>
      <c r="C4" s="8"/>
      <c r="D4" s="8"/>
      <c r="E4" s="9"/>
      <c r="F4" s="9"/>
      <c r="G4" s="9"/>
      <c r="H4" s="9"/>
    </row>
    <row r="5" spans="2:8" ht="13.5">
      <c r="B5" s="5"/>
      <c r="C5" s="5"/>
      <c r="D5" s="5"/>
      <c r="E5" s="5"/>
      <c r="F5" s="5"/>
      <c r="G5" s="5"/>
      <c r="H5" s="5"/>
    </row>
    <row r="6" spans="2:8" ht="13.5">
      <c r="B6" s="6"/>
      <c r="C6" s="5"/>
      <c r="D6" s="7"/>
      <c r="E6" s="5"/>
      <c r="F6" s="5"/>
      <c r="G6" s="5"/>
      <c r="H6" s="5"/>
    </row>
    <row r="7" spans="2:8" ht="13.5">
      <c r="B7" s="6"/>
      <c r="C7" s="5"/>
      <c r="D7" s="7"/>
      <c r="E7" s="5"/>
      <c r="F7" s="5"/>
      <c r="G7" s="5"/>
      <c r="H7" s="5"/>
    </row>
    <row r="8" spans="2:8" ht="13.5">
      <c r="B8" s="6"/>
      <c r="C8" s="5"/>
      <c r="D8" s="7"/>
      <c r="E8" s="5"/>
      <c r="F8" s="5"/>
      <c r="G8" s="5"/>
      <c r="H8" s="5"/>
    </row>
    <row r="9" spans="2:8" ht="13.5">
      <c r="B9" s="6"/>
      <c r="C9" s="5"/>
      <c r="D9" s="7"/>
      <c r="E9" s="5"/>
      <c r="F9" s="5"/>
      <c r="G9" s="5"/>
      <c r="H9" s="5"/>
    </row>
    <row r="10" spans="2:8" ht="13.5">
      <c r="B10" s="6"/>
      <c r="C10" s="5"/>
      <c r="D10" s="7"/>
      <c r="E10" s="5"/>
      <c r="F10" s="5"/>
      <c r="G10" s="5"/>
      <c r="H10" s="5"/>
    </row>
    <row r="11" spans="2:8" ht="13.5">
      <c r="B11" s="6"/>
      <c r="C11" s="5"/>
      <c r="D11" s="7"/>
      <c r="E11" s="5"/>
      <c r="F11" s="5"/>
      <c r="G11" s="5"/>
      <c r="H11" s="5"/>
    </row>
    <row r="12" spans="2:8" ht="13.5">
      <c r="B12" s="6"/>
      <c r="C12" s="5"/>
      <c r="D12" s="7"/>
      <c r="E12" s="5"/>
      <c r="F12" s="5"/>
      <c r="G12" s="5"/>
      <c r="H12" s="5"/>
    </row>
    <row r="13" spans="2:8" ht="13.5">
      <c r="B13" s="6"/>
      <c r="C13" s="5"/>
      <c r="D13" s="7"/>
      <c r="E13" s="5"/>
      <c r="F13" s="5"/>
      <c r="G13" s="5"/>
      <c r="H13" s="5"/>
    </row>
    <row r="14" spans="2:8" ht="13.5">
      <c r="B14" s="6"/>
      <c r="C14" s="5"/>
      <c r="D14" s="7"/>
      <c r="E14" s="5"/>
      <c r="F14" s="5"/>
      <c r="G14" s="5"/>
      <c r="H14" s="5"/>
    </row>
    <row r="15" spans="2:8" ht="13.5">
      <c r="B15" s="6"/>
      <c r="C15" s="5"/>
      <c r="D15" s="7"/>
      <c r="E15" s="5"/>
      <c r="F15" s="5"/>
      <c r="G15" s="5"/>
      <c r="H15" s="5"/>
    </row>
    <row r="16" spans="2:8" ht="13.5">
      <c r="B16" s="6"/>
      <c r="C16" s="5"/>
      <c r="D16" s="7"/>
      <c r="E16" s="5"/>
      <c r="F16" s="5"/>
      <c r="G16" s="5"/>
      <c r="H16" s="5"/>
    </row>
    <row r="17" spans="2:8" ht="13.5">
      <c r="B17" s="6"/>
      <c r="C17" s="5"/>
      <c r="D17" s="7"/>
      <c r="E17" s="5"/>
      <c r="F17" s="5"/>
      <c r="G17" s="5"/>
      <c r="H17" s="5"/>
    </row>
    <row r="18" spans="2:8" ht="13.5">
      <c r="B18" s="6"/>
      <c r="C18" s="5"/>
      <c r="D18" s="7"/>
      <c r="E18" s="5"/>
      <c r="F18" s="5"/>
      <c r="G18" s="5"/>
      <c r="H18" s="5"/>
    </row>
    <row r="19" spans="2:8" ht="13.5">
      <c r="B19" s="6"/>
      <c r="C19" s="5"/>
      <c r="D19" s="7"/>
      <c r="E19" s="5"/>
      <c r="F19" s="5"/>
      <c r="G19" s="5"/>
      <c r="H19" s="5"/>
    </row>
    <row r="20" spans="2:8" ht="13.5">
      <c r="B20" s="6"/>
      <c r="C20" s="5"/>
      <c r="D20" s="7"/>
      <c r="E20" s="5"/>
      <c r="F20" s="5"/>
      <c r="G20" s="5"/>
      <c r="H20" s="5"/>
    </row>
    <row r="21" spans="2:8" ht="13.5">
      <c r="B21" s="6"/>
      <c r="C21" s="5"/>
      <c r="D21" s="7"/>
      <c r="E21" s="5"/>
      <c r="F21" s="5"/>
      <c r="G21" s="5"/>
      <c r="H21" s="5"/>
    </row>
    <row r="22" spans="2:8" ht="13.5">
      <c r="B22" s="6"/>
      <c r="C22" s="5"/>
      <c r="D22" s="7"/>
      <c r="E22" s="5"/>
      <c r="F22" s="5"/>
      <c r="G22" s="5"/>
      <c r="H22" s="5"/>
    </row>
    <row r="23" spans="2:8" ht="13.5">
      <c r="B23" s="6"/>
      <c r="C23" s="5"/>
      <c r="D23" s="7"/>
      <c r="E23" s="5"/>
      <c r="F23" s="5"/>
      <c r="G23" s="5"/>
      <c r="H23" s="5"/>
    </row>
    <row r="24" spans="2:8" ht="13.5">
      <c r="B24" s="6"/>
      <c r="C24" s="5"/>
      <c r="D24" s="7"/>
      <c r="E24" s="5"/>
      <c r="F24" s="5"/>
      <c r="G24" s="5"/>
      <c r="H24" s="5"/>
    </row>
    <row r="25" spans="2:8" ht="13.5">
      <c r="B25" s="6"/>
      <c r="C25" s="5"/>
      <c r="D25" s="7"/>
      <c r="E25" s="5"/>
      <c r="F25" s="5"/>
      <c r="G25" s="5"/>
      <c r="H25" s="5"/>
    </row>
    <row r="26" spans="2:8" ht="13.5">
      <c r="B26" s="6"/>
      <c r="C26" s="5"/>
      <c r="D26" s="7"/>
      <c r="E26" s="5"/>
      <c r="F26" s="5"/>
      <c r="G26" s="5"/>
      <c r="H26" s="5"/>
    </row>
    <row r="27" spans="2:8" ht="13.5">
      <c r="B27" s="5"/>
      <c r="C27" s="5"/>
      <c r="D27" s="5"/>
      <c r="E27" s="5"/>
      <c r="F27" s="5"/>
      <c r="G27" s="5"/>
      <c r="H27" s="5"/>
    </row>
    <row r="28" spans="2:8" ht="13.5">
      <c r="B28" s="5"/>
      <c r="C28" s="5"/>
      <c r="D28" s="5"/>
      <c r="E28" s="5"/>
      <c r="F28" s="5"/>
      <c r="G28" s="5"/>
      <c r="H28" s="5"/>
    </row>
  </sheetData>
  <conditionalFormatting sqref="B6:G26">
    <cfRule type="expression" priority="1" dxfId="0" stopIfTrue="1">
      <formula>WEEKDAY($B6)=1</formula>
    </cfRule>
    <cfRule type="expression" priority="2" dxfId="1" stopIfTrue="1">
      <formula>WEEKDAY($B6)=7</formula>
    </cfRule>
  </conditionalFormatting>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ｍｍ</dc:creator>
  <cp:keywords/>
  <dc:description/>
  <cp:lastModifiedBy>ｍｍ</cp:lastModifiedBy>
  <cp:lastPrinted>2006-06-16T09:38:47Z</cp:lastPrinted>
  <dcterms:created xsi:type="dcterms:W3CDTF">2006-06-02T01:01:54Z</dcterms:created>
  <dcterms:modified xsi:type="dcterms:W3CDTF">2006-06-16T09:40:20Z</dcterms:modified>
  <cp:category/>
  <cp:version/>
  <cp:contentType/>
  <cp:contentStatus/>
</cp:coreProperties>
</file>