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795" windowHeight="7995" activeTab="0"/>
  </bookViews>
  <sheets>
    <sheet name="問題" sheetId="1" r:id="rId1"/>
    <sheet name="解答A" sheetId="2" r:id="rId2"/>
    <sheet name="解答B" sheetId="3" r:id="rId3"/>
    <sheet name="解答C" sheetId="4" r:id="rId4"/>
    <sheet name="練習A" sheetId="5" r:id="rId5"/>
    <sheet name="練習B" sheetId="6" r:id="rId6"/>
    <sheet name="練習C" sheetId="7" r:id="rId7"/>
  </sheets>
  <definedNames/>
  <calcPr fullCalcOnLoad="1"/>
</workbook>
</file>

<file path=xl/sharedStrings.xml><?xml version="1.0" encoding="utf-8"?>
<sst xmlns="http://schemas.openxmlformats.org/spreadsheetml/2006/main" count="642" uniqueCount="263">
  <si>
    <t>A</t>
  </si>
  <si>
    <t>合計</t>
  </si>
  <si>
    <t>B</t>
  </si>
  <si>
    <t>C</t>
  </si>
  <si>
    <t>解答の手順</t>
  </si>
  <si>
    <t>解答の詳細</t>
  </si>
  <si>
    <t>1)</t>
  </si>
  <si>
    <t>2)</t>
  </si>
  <si>
    <t>3)</t>
  </si>
  <si>
    <t>C</t>
  </si>
  <si>
    <t>D</t>
  </si>
  <si>
    <t>E</t>
  </si>
  <si>
    <t>F</t>
  </si>
  <si>
    <t>G</t>
  </si>
  <si>
    <t>H</t>
  </si>
  <si>
    <t>I</t>
  </si>
  <si>
    <t>J</t>
  </si>
  <si>
    <t>K</t>
  </si>
  <si>
    <t>上記入力の明細</t>
  </si>
  <si>
    <t>手順を追って行けばそれほどではありませんのでｶﾞﾝﾊﾞｯﾃ見ましょう。</t>
  </si>
  <si>
    <t>「日経PC21」の編集部解答を基本にしています。</t>
  </si>
  <si>
    <t>使い捨てｺﾝﾀｸﾄﾚﾝｽﾞをｲﾝﾀｰﾈｯﾄのｵﾝﾗｲﾝ販売でまとめ買いすることにしました。</t>
  </si>
  <si>
    <t>商品の取り扱い店舗は３つあり、夫々単価と送料が異なります。</t>
  </si>
  <si>
    <t>また各店舗とも、一定の金額以上を購入すると送料が無料になるｻｰﾋﾞｽを実施しています。</t>
  </si>
  <si>
    <t>注文個数を指定すると、最も安く買える店舗と購入金額を表示できるようにしてください。</t>
  </si>
  <si>
    <t>注文個数</t>
  </si>
  <si>
    <t>最安店</t>
  </si>
  <si>
    <t>購入価格</t>
  </si>
  <si>
    <t>単価</t>
  </si>
  <si>
    <t>送料</t>
  </si>
  <si>
    <t>送料無料の下限</t>
  </si>
  <si>
    <t>相沢ﾒｶﾞﾈ</t>
  </si>
  <si>
    <t>ﾚﾝｽﾞ白金</t>
  </si>
  <si>
    <t>日経ﾋﾞｭｰ</t>
  </si>
  <si>
    <t>観客動員数から、歴代順位を一発で表示する</t>
  </si>
  <si>
    <t>入るかを調べたいと思います。これまでの観客数ﾗﾝｷﾝｸﾞ（１～１０位）は、右表の通りです。</t>
  </si>
  <si>
    <t>観客数を入力したとき、ﾗﾝｷﾝｸﾞ表の中で何位に相当するかを判定するｼｰﾄを作ってください。</t>
  </si>
  <si>
    <t>なお、入力した観客数がベスト10に入らない場合は、順位の代わりに「ﾗﾝｸ外」と表示してください</t>
  </si>
  <si>
    <t>今回の映画</t>
  </si>
  <si>
    <t>観客数</t>
  </si>
  <si>
    <t>順位</t>
  </si>
  <si>
    <t>人</t>
  </si>
  <si>
    <t>位</t>
  </si>
  <si>
    <t>PCｼﾈﾏ観客動員数ランキング</t>
  </si>
  <si>
    <t>題名</t>
  </si>
  <si>
    <t>猫の神隠し</t>
  </si>
  <si>
    <t>ザ・オリンピック</t>
  </si>
  <si>
    <t>タイタン・ヒーロー</t>
  </si>
  <si>
    <t>チータと賢者の石</t>
  </si>
  <si>
    <t>隼の城</t>
  </si>
  <si>
    <t>プリンセス・モーノ</t>
  </si>
  <si>
    <t>ラストソルジャー</t>
  </si>
  <si>
    <t>チータと秘密の部屋</t>
  </si>
  <si>
    <t>明治の戦争</t>
  </si>
  <si>
    <t>輝ける捜査線</t>
  </si>
  <si>
    <t>観客数</t>
  </si>
  <si>
    <t>生年月日を基に「星座」を表示。果たして運勢は</t>
  </si>
  <si>
    <t>友人の運勢を占うため、生年月日から該当する星座を調べたいと思います。</t>
  </si>
  <si>
    <t>誕生日の日付に対応する星座名は右表の通りとします。</t>
  </si>
  <si>
    <t>生年月日</t>
  </si>
  <si>
    <t>星座</t>
  </si>
  <si>
    <t>おひつじ座</t>
  </si>
  <si>
    <t>おうし座</t>
  </si>
  <si>
    <t>ふたご座</t>
  </si>
  <si>
    <t>かに座</t>
  </si>
  <si>
    <t>しし座</t>
  </si>
  <si>
    <t>おとめ座</t>
  </si>
  <si>
    <t>てんびん座</t>
  </si>
  <si>
    <t>さそり座</t>
  </si>
  <si>
    <t>いて座</t>
  </si>
  <si>
    <t>やぎ座</t>
  </si>
  <si>
    <t>みずがめ座</t>
  </si>
  <si>
    <t>うお座</t>
  </si>
  <si>
    <t>該当する期間</t>
  </si>
  <si>
    <t>3月21日～4月20日</t>
  </si>
  <si>
    <t>4月21日～5月21日</t>
  </si>
  <si>
    <t>5月22日～6月21日</t>
  </si>
  <si>
    <t>6月22日～7月22日</t>
  </si>
  <si>
    <t>7月23日～8月21日</t>
  </si>
  <si>
    <t>8月22日～9月22日</t>
  </si>
  <si>
    <t>9月23日～10月23日</t>
  </si>
  <si>
    <t>10月24日～11月22日</t>
  </si>
  <si>
    <t>11月23日～12月22日</t>
  </si>
  <si>
    <t>12月23日～1月20日</t>
  </si>
  <si>
    <t>1月2１日～2月19日</t>
  </si>
  <si>
    <t>2月20日～3月20日</t>
  </si>
  <si>
    <r>
      <t>ﾈｯﾄｼｮｯﾌﾟの価格を比較。送料込みで安いのは</t>
    </r>
    <r>
      <rPr>
        <i/>
        <sz val="11"/>
        <color indexed="10"/>
        <rFont val="ＭＳ Ｐゴシック"/>
        <family val="3"/>
      </rPr>
      <t>！</t>
    </r>
  </si>
  <si>
    <t>３店のそれぞれの小計と送料を計算する</t>
  </si>
  <si>
    <r>
      <t>（IF）</t>
    </r>
    <r>
      <rPr>
        <sz val="11"/>
        <rFont val="ＭＳ Ｐゴシック"/>
        <family val="3"/>
      </rPr>
      <t>関数を使う</t>
    </r>
  </si>
  <si>
    <t>最も安い購入金額を取り出す</t>
  </si>
  <si>
    <r>
      <t>（MIN）</t>
    </r>
    <r>
      <rPr>
        <sz val="11"/>
        <rFont val="ＭＳ Ｐゴシック"/>
        <family val="3"/>
      </rPr>
      <t>関数を使う</t>
    </r>
  </si>
  <si>
    <t>金額に対応する店名を表示する</t>
  </si>
  <si>
    <t>小計</t>
  </si>
  <si>
    <t>=E15*$E$9</t>
  </si>
  <si>
    <t>=IF(E30&gt;=E17,0,E16)</t>
  </si>
  <si>
    <t>=E30+E31</t>
  </si>
  <si>
    <t>C</t>
  </si>
  <si>
    <t>B</t>
  </si>
  <si>
    <t>小計（E30）の入力</t>
  </si>
  <si>
    <t>送料(E31)の入力</t>
  </si>
  <si>
    <t>論理式に小計が送料下限の場合を入力する</t>
  </si>
  <si>
    <t>真の場合に０を入力</t>
  </si>
  <si>
    <t>偽の場合に送料を入力（E16ｸﾘｯｸ）→OK</t>
  </si>
  <si>
    <t>合計E32の入力</t>
  </si>
  <si>
    <t>4)</t>
  </si>
  <si>
    <t>E30～E32をｺﾋﾟｰ</t>
  </si>
  <si>
    <t>最低価格を選択する</t>
  </si>
  <si>
    <t>購入価格に３店の最低価格を入れる</t>
  </si>
  <si>
    <t>１）</t>
  </si>
  <si>
    <t>購入価格欄（E12）に合計欄の最低額を選ぶ</t>
  </si>
  <si>
    <t>E12の式；</t>
  </si>
  <si>
    <t>=MIN(E32:G32)</t>
  </si>
  <si>
    <t>入力の明細</t>
  </si>
  <si>
    <t>店舗数が少ないので各店舗の合計と等しいか？を比較する方法で行います</t>
  </si>
  <si>
    <t>即ち先ず購入価格が相沢ﾒｶﾞﾈの合計と等しければ、相沢ﾒｶﾞﾈを表示します</t>
  </si>
  <si>
    <t>そうでなければ日経ﾋﾞｭｰと表示する。</t>
  </si>
  <si>
    <t>=IF(E12=E32,E14,IF(E12=F32,F14,G14))</t>
  </si>
  <si>
    <t>E11の式；</t>
  </si>
  <si>
    <t>論理式にE12＝F32を→真の場合にF14、偽の場合G14、を入力→OK</t>
  </si>
  <si>
    <t>エクセル腕自慢３題</t>
  </si>
  <si>
    <t>初心者でも解るように入力明細を加えています。</t>
  </si>
  <si>
    <t>映画館「PCｼﾈﾏ」で上映したある作品の観客数が、過去上映した作品のうち歴代何位に</t>
  </si>
  <si>
    <t>生年月日を入力すると、どの星座に当てはまるのか、わかるようにしてください</t>
  </si>
  <si>
    <t>各店舗での単価、送料、および送料が無料になる購入の金額の下限は、下表の通りです。</t>
  </si>
  <si>
    <t>そうでなければﾚﾝｽﾞ白金の合計と比較し等しければ、ﾚﾝｽﾞ白金を表示、</t>
  </si>
  <si>
    <t>真の場合に移るのでE14をｸﾘｯｸ→tabを押す</t>
  </si>
  <si>
    <r>
      <t>ﾈｯﾄｼｮｯﾌﾟの価格を比較。送料込みで安いのは</t>
    </r>
    <r>
      <rPr>
        <b/>
        <i/>
        <sz val="14"/>
        <color indexed="10"/>
        <rFont val="ＭＳ Ｐゴシック"/>
        <family val="3"/>
      </rPr>
      <t>！</t>
    </r>
  </si>
  <si>
    <t>RANK関数で順位を求める</t>
  </si>
  <si>
    <t>そこで範囲を表の観客数に今回の映画の観客数を加えて範囲とします。</t>
  </si>
  <si>
    <t>RANK関数では引数「数値」が「範囲」の中に入っている必要があります。</t>
  </si>
  <si>
    <t>ランク外は必ず「１１位」なので「IF関数」でﾒｯｾｰｼﾞを表示する</t>
  </si>
  <si>
    <t>仮ﾗﾝｸを設けて１１位の時はIF関数で「ランク外」と表示します</t>
  </si>
  <si>
    <t>仮順位</t>
  </si>
  <si>
    <t>仮ランクを求める</t>
  </si>
  <si>
    <t>E15にRANK関数を入力</t>
  </si>
  <si>
    <t>=RANK(E11,(E11,I12:I21))</t>
  </si>
  <si>
    <t>=RANK(E11,(E11,I12:I21))</t>
  </si>
  <si>
    <t>E15の式</t>
  </si>
  <si>
    <t>順序欄は省略または０の時は降順、それ以外は昇順となります。</t>
  </si>
  <si>
    <t>注；</t>
  </si>
  <si>
    <t>離れた範囲の代わりに表の下に欄を作り式で結んで置くと範囲の設定が楽です</t>
  </si>
  <si>
    <t>H22の式；＝D11、　I22の式；＝E11、です</t>
  </si>
  <si>
    <t>範囲はI12：I22だけです。</t>
  </si>
  <si>
    <t>=RANK(E11,I12:I22)</t>
  </si>
  <si>
    <t>範囲欄はｺﾝﾏで区切ればいくらでも広げられますが、括弧で括るのを忘れないように。</t>
  </si>
  <si>
    <t>IF関数を用いて仮順位が１１位の時”ランク外”をその他は仮順位を表示します。</t>
  </si>
  <si>
    <t>E13の式；</t>
  </si>
  <si>
    <t>=IF(E15=11,"ランク外",E15)</t>
  </si>
  <si>
    <t>１）</t>
  </si>
  <si>
    <t>偽の場合は仮ランクをそのまま表示したいのでE15と入力する。</t>
  </si>
  <si>
    <t>真の場合に”ランク外”と入力する。</t>
  </si>
  <si>
    <t>文字列を引数に指定する場合は両端を「”」（二重引用符）で括る必要があります。</t>
  </si>
  <si>
    <t>三店舗の価格を計算し、店名はIFで判定</t>
  </si>
  <si>
    <t>RANK関数の「範囲」を巧みに指定する</t>
  </si>
  <si>
    <t>星座早見表を作り、「今年の誕生日」検索</t>
  </si>
  <si>
    <t>検索用の「星座一覧表」を新たに作る</t>
  </si>
  <si>
    <t>生年月日から「月」「日」を取り出す</t>
  </si>
  <si>
    <t>（MONTH、DAY）</t>
  </si>
  <si>
    <t>今年の誕生日の日付を作る</t>
  </si>
  <si>
    <t>(DATE）</t>
  </si>
  <si>
    <t>星座一覧表」から星座名を取り出す</t>
  </si>
  <si>
    <t>(VLOOKUP）</t>
  </si>
  <si>
    <t>課題のシートは、検索しにくい理由が二つあります</t>
  </si>
  <si>
    <t>期間の開始と終了の日付が文字列で入力されている点。</t>
  </si>
  <si>
    <t>入力する生年月日は日付データーなのでそのままでは検索できません。</t>
  </si>
  <si>
    <t>日付が3月21日から始まっていることです。</t>
  </si>
  <si>
    <t>今回は最後に「VLOOKUP」関数で生年月日を検索しますので、日付が1月1日から</t>
  </si>
  <si>
    <t>早い順に並んでいる必要があります。</t>
  </si>
  <si>
    <t>この二つを解消した表を作っていきます</t>
  </si>
  <si>
    <t>１）</t>
  </si>
  <si>
    <t>まずJ9に1/1と入力</t>
  </si>
  <si>
    <t>1/1はやぎ座なのでK9にやぎ座と入力</t>
  </si>
  <si>
    <t>２）</t>
  </si>
  <si>
    <t>以下、みずがめ座、うを座。。と、その星座が始まる日付を順に入力していきます</t>
  </si>
  <si>
    <t>３）</t>
  </si>
  <si>
    <t>12月23日～12月31日もやぎ座になることに注意しましょう。</t>
  </si>
  <si>
    <t>４）</t>
  </si>
  <si>
    <t>入力した日付は全て自動的に今年の日付になります</t>
  </si>
  <si>
    <t>５）</t>
  </si>
  <si>
    <t>これは入力する生年月日とは違う年なので、生年月日の年だけを今年と同じ2009年に変えた</t>
  </si>
  <si>
    <t>「今年の誕生日」を作ります</t>
  </si>
  <si>
    <r>
      <t>日付ﾃﾞｰﾀｰから「月」を取り出すには</t>
    </r>
    <r>
      <rPr>
        <sz val="11"/>
        <color indexed="10"/>
        <rFont val="ＭＳ Ｐゴシック"/>
        <family val="3"/>
      </rPr>
      <t>MONTH</t>
    </r>
    <r>
      <rPr>
        <sz val="11"/>
        <rFont val="ＭＳ Ｐゴシック"/>
        <family val="3"/>
      </rPr>
      <t>関数を使います</t>
    </r>
  </si>
  <si>
    <t>月</t>
  </si>
  <si>
    <t>日</t>
  </si>
  <si>
    <t>今年の誕生日</t>
  </si>
  <si>
    <t>E18の式；</t>
  </si>
  <si>
    <t>=MONTH(E9)</t>
  </si>
  <si>
    <t>２）</t>
  </si>
  <si>
    <r>
      <t>日付ﾃﾞｰﾀｰから「日」を取り出すには</t>
    </r>
    <r>
      <rPr>
        <sz val="11"/>
        <color indexed="10"/>
        <rFont val="ＭＳ Ｐゴシック"/>
        <family val="3"/>
      </rPr>
      <t>DAY</t>
    </r>
    <r>
      <rPr>
        <sz val="11"/>
        <rFont val="ＭＳ Ｐゴシック"/>
        <family val="3"/>
      </rPr>
      <t>関数を使います</t>
    </r>
  </si>
  <si>
    <t>E19の式；</t>
  </si>
  <si>
    <t>=DAY(E9)</t>
  </si>
  <si>
    <r>
      <t>DATE</t>
    </r>
    <r>
      <rPr>
        <sz val="11"/>
        <rFont val="ＭＳ Ｐゴシック"/>
        <family val="3"/>
      </rPr>
      <t>関数を使って年・月・日を組み立てます。</t>
    </r>
  </si>
  <si>
    <t>E20の式；</t>
  </si>
  <si>
    <t>=DATE(2009,E18,E19)</t>
  </si>
  <si>
    <t>月欄でE18ｸﾘｯｸ→Tab→日欄でE19をｸﾘｯｸ→OK</t>
  </si>
  <si>
    <t>星座一覧表から星座名を取り出す</t>
  </si>
  <si>
    <t>=VLOOKUP(E20,J9:K21,2)</t>
  </si>
  <si>
    <t>E11をｸﾘｯｸ→ｆｘよりVLOOKUPを選び→検索値は今年の生年月日E20、</t>
  </si>
  <si>
    <t>範囲はJ9～K21、列番号は表の2列目なので２、検索の型はTRUEを入力または省略→OK</t>
  </si>
  <si>
    <t>このため表は昇順にして置く必要があります。</t>
  </si>
  <si>
    <t>今回の腕自慢３題は「日経PC２１」の腕自慢より採ったもので前回の腕試し問題よりは少し難しいですが、</t>
  </si>
  <si>
    <r>
      <t>　；E30をｸﾘｯｸ→＝→E15ｸﾘｯｸ→＊→E9ｸﾘｯｸ→F4ｷｰを押して</t>
    </r>
    <r>
      <rPr>
        <sz val="11"/>
        <color indexed="10"/>
        <rFont val="ＭＳ Ｐ明朝"/>
        <family val="1"/>
      </rPr>
      <t>＄E＄９</t>
    </r>
    <r>
      <rPr>
        <sz val="11"/>
        <rFont val="ＭＳ Ｐ明朝"/>
        <family val="1"/>
      </rPr>
      <t>にする→Ent</t>
    </r>
  </si>
  <si>
    <t>E30&gt;=E17</t>
  </si>
  <si>
    <t>C</t>
  </si>
  <si>
    <t>=E15*$E$9</t>
  </si>
  <si>
    <t>=E30+E31</t>
  </si>
  <si>
    <t>1)</t>
  </si>
  <si>
    <t>E30&gt;=E17</t>
  </si>
  <si>
    <t>E30～E32をｺﾋﾟｰ</t>
  </si>
  <si>
    <t>１）</t>
  </si>
  <si>
    <t>=MIN(E32:G32)</t>
  </si>
  <si>
    <t>=IF(E12=E32,E14,IF(E12=F32,F14,G14))</t>
  </si>
  <si>
    <t>B</t>
  </si>
  <si>
    <t>ザ・オリンピック</t>
  </si>
  <si>
    <t>タイタン・ヒーロー</t>
  </si>
  <si>
    <t>ラストソルジャー</t>
  </si>
  <si>
    <t>１）</t>
  </si>
  <si>
    <t>=IF(E15=11,"ランク外",E15)</t>
  </si>
  <si>
    <t>B</t>
  </si>
  <si>
    <t>(DATE）</t>
  </si>
  <si>
    <t>(VLOOKUP）</t>
  </si>
  <si>
    <t>１）</t>
  </si>
  <si>
    <t>２）</t>
  </si>
  <si>
    <t>３）</t>
  </si>
  <si>
    <t>１）</t>
  </si>
  <si>
    <t>２）</t>
  </si>
  <si>
    <t>１）</t>
  </si>
  <si>
    <t>VLOOKUP関数で抽出、検索の型はTRUEに</t>
  </si>
  <si>
    <t>検索の型「TRUE」は検索値と同じか検索値未満で最も大きい値が使用されます。</t>
  </si>
  <si>
    <t>鉄道料金表などもこの方法で検索します</t>
  </si>
  <si>
    <t>　；E32をｸﾘｯｸ→=→E30ｸﾘｯｸ→＋→E31ｸﾘｯｸ→Ent</t>
  </si>
  <si>
    <r>
      <t>　；E30～E32を選択→右下</t>
    </r>
    <r>
      <rPr>
        <b/>
        <sz val="11"/>
        <rFont val="ＭＳ Ｐ明朝"/>
        <family val="1"/>
      </rPr>
      <t>＋</t>
    </r>
    <r>
      <rPr>
        <sz val="11"/>
        <rFont val="ＭＳ Ｐ明朝"/>
        <family val="1"/>
      </rPr>
      <t>で押えたまま右にF、Gまでﾄﾞﾗｯｸﾞする</t>
    </r>
  </si>
  <si>
    <t>　；E31をｸﾘｯｸ→関数IFを選択し→OK→</t>
  </si>
  <si>
    <t>E30ｸﾘｯｸ→&gt;→＝→E17ｸﾘｯｸ→Tab</t>
  </si>
  <si>
    <t>E12をｸﾘｯｸ→ｆｘでMINを選択し→OK→数値欄→E32：G32を選択→OK</t>
  </si>
  <si>
    <t>E11をｸﾘｯｸ→ｆｘでIFを選択し→OK→論理式をｸﾘｯｸ→E12→＝→E32→tabを押す</t>
  </si>
  <si>
    <t>偽の場合に移るので再び数式ﾊﾞｰのIFを選択し→OK→</t>
  </si>
  <si>
    <t>注文個数をいろいろ変えて、金額・最安店が変ることを確認しましょう</t>
  </si>
  <si>
    <t>=IF(E12=E32,E14,IF(E12=F32,F14,G14))</t>
  </si>
  <si>
    <t>=MIN(E32:G32)</t>
  </si>
  <si>
    <t>=IF(E30&gt;=E17,0,E16)</t>
  </si>
  <si>
    <t>E30ｸﾘｯｸ→&gt;→＝→E17ｸﾘｯｸ→Tab</t>
  </si>
  <si>
    <t>　；E32をｸﾘｯｸ→=→E30ｸﾘｯｸ→＋→E31ｸﾘｯｸ→Ent</t>
  </si>
  <si>
    <t>=MIN(E32:G32)</t>
  </si>
  <si>
    <t>=IF(E12=E32,E14,IF(E12=F32,F14,G14))</t>
  </si>
  <si>
    <t>E15ｸﾘｯｸ→fxでRANK関数を選択し→OK→数値欄に→E11→Tab→</t>
  </si>
  <si>
    <t>手順は（→E11→ｺﾝﾏ→I12～I22を選択→）→OK</t>
  </si>
  <si>
    <t>範囲欄に（E11,I12:I20）を入力→OK</t>
  </si>
  <si>
    <r>
      <t>E15=11</t>
    </r>
    <r>
      <rPr>
        <sz val="11"/>
        <rFont val="ＭＳ Ｐゴシック"/>
        <family val="3"/>
      </rPr>
      <t>の代わりに</t>
    </r>
    <r>
      <rPr>
        <sz val="11"/>
        <color indexed="48"/>
        <rFont val="ＭＳ Ｐゴシック"/>
        <family val="3"/>
      </rPr>
      <t>E15&gt;10</t>
    </r>
    <r>
      <rPr>
        <sz val="11"/>
        <rFont val="ＭＳ Ｐゴシック"/>
        <family val="3"/>
      </rPr>
      <t>でも良い</t>
    </r>
  </si>
  <si>
    <t>E13をｸﾘｯｸ→fxでIF関数を選択し→OK→論理式欄に→E15=11と入力→Tab→</t>
  </si>
  <si>
    <t>=IF(E15=11,"ランク外",E15)</t>
  </si>
  <si>
    <t>=RANK(E11,(E11,I12:I21))</t>
  </si>
  <si>
    <t>=RANK(E11,I12:I22)</t>
  </si>
  <si>
    <t>=IF(E15=11,"ランク外",E15)</t>
  </si>
  <si>
    <t>検索用の星座早見表</t>
  </si>
  <si>
    <t>E18をｸﾘｯｸ→ｆｘよりMONTHを選び→OK→ｼﾘｱｽ値欄に→生年月日のE9をｸﾘｯｸ→OK</t>
  </si>
  <si>
    <t>E19をｸﾘｯｸ→ｆｘよりDAYを選び→OK→ｼﾘｱｽ値欄で→生年月日のE9をｸﾘｯｸ→OK</t>
  </si>
  <si>
    <t>E20をｸﾘｯｸ→ｆｘよりDATEを選び→OK→年に2009を入力→Tab→</t>
  </si>
  <si>
    <t>=MONTH(E9)</t>
  </si>
  <si>
    <t>=DAY(E9)</t>
  </si>
  <si>
    <t>=DATE(2009,E18,E19)</t>
  </si>
  <si>
    <t>=VLOOKUP(E20,J9:K21,2)</t>
  </si>
  <si>
    <r>
      <t>金額に対応する店名を表示する方法は</t>
    </r>
    <r>
      <rPr>
        <sz val="11"/>
        <color indexed="10"/>
        <rFont val="ＭＳ Ｐゴシック"/>
        <family val="3"/>
      </rPr>
      <t>HLOOKUP</t>
    </r>
    <r>
      <rPr>
        <sz val="11"/>
        <rFont val="ＭＳ Ｐゴシック"/>
        <family val="3"/>
      </rPr>
      <t>関数を使うこともできます、挑戦しましょう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</si>
</sst>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409]d\-mmm;@"/>
    <numFmt numFmtId="180" formatCode="m&quot;月&quot;d&quot;日&quot;;@"/>
  </numFmts>
  <fonts count="16">
    <font>
      <sz val="11"/>
      <name val="ＭＳ Ｐゴシック"/>
      <family val="3"/>
    </font>
    <font>
      <sz val="6"/>
      <name val="ＭＳ Ｐゴシック"/>
      <family val="3"/>
    </font>
    <font>
      <b/>
      <sz val="16"/>
      <color indexed="48"/>
      <name val="ＭＳ Ｐゴシック"/>
      <family val="3"/>
    </font>
    <font>
      <b/>
      <sz val="11"/>
      <name val="ＭＳ Ｐゴシック"/>
      <family val="3"/>
    </font>
    <font>
      <b/>
      <sz val="11"/>
      <color indexed="10"/>
      <name val="ＭＳ Ｐゴシック"/>
      <family val="3"/>
    </font>
    <font>
      <sz val="11"/>
      <color indexed="10"/>
      <name val="ＭＳ Ｐゴシック"/>
      <family val="3"/>
    </font>
    <font>
      <sz val="11"/>
      <color indexed="48"/>
      <name val="ＭＳ Ｐゴシック"/>
      <family val="3"/>
    </font>
    <font>
      <u val="single"/>
      <sz val="11"/>
      <color indexed="10"/>
      <name val="ＭＳ Ｐゴシック"/>
      <family val="3"/>
    </font>
    <font>
      <b/>
      <sz val="11"/>
      <color indexed="48"/>
      <name val="ＭＳ Ｐゴシック"/>
      <family val="3"/>
    </font>
    <font>
      <i/>
      <sz val="11"/>
      <color indexed="10"/>
      <name val="ＭＳ Ｐゴシック"/>
      <family val="3"/>
    </font>
    <font>
      <b/>
      <sz val="14"/>
      <color indexed="10"/>
      <name val="ＭＳ Ｐゴシック"/>
      <family val="3"/>
    </font>
    <font>
      <b/>
      <i/>
      <sz val="14"/>
      <color indexed="10"/>
      <name val="ＭＳ Ｐゴシック"/>
      <family val="3"/>
    </font>
    <font>
      <sz val="11"/>
      <name val="ＭＳ Ｐ明朝"/>
      <family val="1"/>
    </font>
    <font>
      <sz val="11"/>
      <color indexed="10"/>
      <name val="ＭＳ Ｐ明朝"/>
      <family val="1"/>
    </font>
    <font>
      <b/>
      <sz val="11"/>
      <name val="ＭＳ Ｐ明朝"/>
      <family val="1"/>
    </font>
    <font>
      <sz val="11"/>
      <color indexed="48"/>
      <name val="ＭＳ Ｐ明朝"/>
      <family val="1"/>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thin"/>
      <right style="thin"/>
      <top style="thin"/>
      <bottom style="thin"/>
    </border>
    <border>
      <left style="thin"/>
      <right>
        <color indexed="63"/>
      </right>
      <top>
        <color indexed="63"/>
      </top>
      <bottom style="medium"/>
    </border>
    <border>
      <left>
        <color indexed="63"/>
      </left>
      <right style="medium"/>
      <top style="thin"/>
      <bottom>
        <color indexed="63"/>
      </bottom>
    </border>
    <border>
      <left style="thin"/>
      <right>
        <color indexed="63"/>
      </right>
      <top style="thin"/>
      <bottom style="thin"/>
    </border>
    <border>
      <left style="thin">
        <color indexed="10"/>
      </left>
      <right style="thin">
        <color indexed="10"/>
      </right>
      <top style="thin">
        <color indexed="10"/>
      </top>
      <bottom style="thin"/>
    </border>
    <border>
      <left style="thin">
        <color indexed="10"/>
      </left>
      <right style="thin">
        <color indexed="10"/>
      </right>
      <top style="thin"/>
      <bottom style="thin">
        <color indexed="10"/>
      </bottom>
    </border>
    <border>
      <left style="thin">
        <color indexed="10"/>
      </left>
      <right style="thin">
        <color indexed="10"/>
      </right>
      <top style="thin">
        <color indexed="10"/>
      </top>
      <bottom style="thin">
        <color indexed="10"/>
      </bottom>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thin"/>
      <top>
        <color indexed="63"/>
      </top>
      <bottom style="thin"/>
    </border>
    <border>
      <left>
        <color indexed="63"/>
      </left>
      <right>
        <color indexed="63"/>
      </right>
      <top style="medium">
        <color indexed="10"/>
      </top>
      <bottom style="medium">
        <color indexed="10"/>
      </botto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38" fontId="0" fillId="0" borderId="0" xfId="0" applyNumberFormat="1" applyAlignment="1">
      <alignment vertical="center"/>
    </xf>
    <xf numFmtId="0" fontId="7" fillId="0" borderId="0" xfId="0" applyFont="1" applyAlignment="1">
      <alignment vertical="center"/>
    </xf>
    <xf numFmtId="0" fontId="0" fillId="2" borderId="1" xfId="0" applyFill="1" applyBorder="1" applyAlignment="1">
      <alignment vertical="center"/>
    </xf>
    <xf numFmtId="0" fontId="0" fillId="0" borderId="0" xfId="0" applyAlignment="1" quotePrefix="1">
      <alignment vertical="center"/>
    </xf>
    <xf numFmtId="0" fontId="8" fillId="0" borderId="0" xfId="0" applyFont="1" applyAlignment="1">
      <alignment vertical="center"/>
    </xf>
    <xf numFmtId="0" fontId="6" fillId="0" borderId="0" xfId="0" applyFont="1" applyAlignment="1" quotePrefix="1">
      <alignment vertical="center"/>
    </xf>
    <xf numFmtId="0" fontId="0" fillId="2" borderId="2" xfId="0" applyFill="1" applyBorder="1" applyAlignment="1">
      <alignment horizontal="center" vertical="center"/>
    </xf>
    <xf numFmtId="0" fontId="0" fillId="2" borderId="3" xfId="0" applyFill="1" applyBorder="1" applyAlignment="1">
      <alignment vertical="center"/>
    </xf>
    <xf numFmtId="0" fontId="0" fillId="0" borderId="0" xfId="0" applyFill="1" applyBorder="1" applyAlignment="1">
      <alignment vertical="center"/>
    </xf>
    <xf numFmtId="9" fontId="0" fillId="0" borderId="0" xfId="15" applyAlignment="1">
      <alignment vertical="center"/>
    </xf>
    <xf numFmtId="9" fontId="0" fillId="0" borderId="0" xfId="0" applyNumberFormat="1" applyAlignment="1">
      <alignment vertical="center"/>
    </xf>
    <xf numFmtId="0" fontId="0" fillId="0" borderId="1" xfId="0" applyBorder="1" applyAlignment="1">
      <alignment vertical="center"/>
    </xf>
    <xf numFmtId="0" fontId="0" fillId="0" borderId="4" xfId="0" applyBorder="1" applyAlignment="1">
      <alignment vertical="center"/>
    </xf>
    <xf numFmtId="0" fontId="3" fillId="0" borderId="1" xfId="0" applyFont="1" applyBorder="1" applyAlignment="1">
      <alignment vertical="center"/>
    </xf>
    <xf numFmtId="0" fontId="3" fillId="0" borderId="0" xfId="0" applyFont="1" applyFill="1" applyBorder="1" applyAlignment="1">
      <alignment vertical="center"/>
    </xf>
    <xf numFmtId="5" fontId="0" fillId="0" borderId="1" xfId="0" applyNumberForma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0" fillId="0" borderId="7" xfId="0" applyBorder="1" applyAlignment="1">
      <alignment vertical="center"/>
    </xf>
    <xf numFmtId="5" fontId="0" fillId="0" borderId="1" xfId="16" applyNumberFormat="1" applyFont="1" applyBorder="1" applyAlignment="1">
      <alignment vertical="center"/>
    </xf>
    <xf numFmtId="5" fontId="0" fillId="0" borderId="1" xfId="0" applyNumberFormat="1" applyFont="1" applyBorder="1" applyAlignment="1">
      <alignment vertical="center"/>
    </xf>
    <xf numFmtId="38" fontId="0" fillId="0" borderId="1" xfId="16" applyBorder="1" applyAlignment="1">
      <alignment vertical="center"/>
    </xf>
    <xf numFmtId="0" fontId="0" fillId="0" borderId="0" xfId="0" applyBorder="1" applyAlignment="1">
      <alignment vertical="center"/>
    </xf>
    <xf numFmtId="38" fontId="0" fillId="0" borderId="0" xfId="16" applyBorder="1" applyAlignment="1">
      <alignment vertical="center"/>
    </xf>
    <xf numFmtId="14" fontId="0" fillId="0" borderId="1" xfId="0" applyNumberFormat="1" applyBorder="1" applyAlignment="1">
      <alignment vertical="center"/>
    </xf>
    <xf numFmtId="0" fontId="0" fillId="3" borderId="1" xfId="0" applyFill="1" applyBorder="1" applyAlignment="1">
      <alignment vertical="center"/>
    </xf>
    <xf numFmtId="0" fontId="0" fillId="4" borderId="4" xfId="0" applyFill="1" applyBorder="1" applyAlignment="1">
      <alignment vertical="center"/>
    </xf>
    <xf numFmtId="0" fontId="0" fillId="5" borderId="1" xfId="0" applyFill="1" applyBorder="1" applyAlignment="1">
      <alignment vertical="center"/>
    </xf>
    <xf numFmtId="0" fontId="3" fillId="4" borderId="4" xfId="0" applyFont="1" applyFill="1" applyBorder="1" applyAlignment="1">
      <alignment vertical="center"/>
    </xf>
    <xf numFmtId="0" fontId="3" fillId="5" borderId="1" xfId="0" applyFont="1" applyFill="1" applyBorder="1" applyAlignment="1">
      <alignment vertical="center"/>
    </xf>
    <xf numFmtId="0" fontId="0" fillId="5" borderId="1" xfId="0" applyFont="1" applyFill="1" applyBorder="1" applyAlignment="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vertical="center"/>
    </xf>
    <xf numFmtId="0" fontId="0" fillId="4" borderId="4" xfId="0" applyFill="1" applyBorder="1" applyAlignment="1">
      <alignment horizontal="center" vertical="center"/>
    </xf>
    <xf numFmtId="0" fontId="0" fillId="5" borderId="1" xfId="0" applyFill="1" applyBorder="1" applyAlignment="1">
      <alignment horizontal="center" vertical="center"/>
    </xf>
    <xf numFmtId="5" fontId="0" fillId="2" borderId="1" xfId="0" applyNumberFormat="1" applyFill="1" applyBorder="1" applyAlignment="1">
      <alignment vertical="center"/>
    </xf>
    <xf numFmtId="0" fontId="0" fillId="2" borderId="8" xfId="0" applyFill="1" applyBorder="1" applyAlignment="1" quotePrefix="1">
      <alignment vertical="center"/>
    </xf>
    <xf numFmtId="0" fontId="0" fillId="6" borderId="9" xfId="0" applyFill="1" applyBorder="1" applyAlignment="1" quotePrefix="1">
      <alignment vertical="center"/>
    </xf>
    <xf numFmtId="0" fontId="0" fillId="6" borderId="10" xfId="0" applyFill="1" applyBorder="1" applyAlignment="1">
      <alignment vertical="center"/>
    </xf>
    <xf numFmtId="5" fontId="0" fillId="6" borderId="1" xfId="0" applyNumberFormat="1" applyFill="1" applyBorder="1" applyAlignment="1">
      <alignment vertical="center"/>
    </xf>
    <xf numFmtId="5" fontId="0" fillId="0" borderId="8" xfId="0" applyNumberFormat="1" applyBorder="1" applyAlignment="1" quotePrefix="1">
      <alignment vertical="center"/>
    </xf>
    <xf numFmtId="0" fontId="3" fillId="3" borderId="11" xfId="0" applyFont="1" applyFill="1" applyBorder="1" applyAlignment="1">
      <alignment vertical="center"/>
    </xf>
    <xf numFmtId="0" fontId="3" fillId="0" borderId="11" xfId="0" applyFont="1" applyBorder="1" applyAlignment="1">
      <alignment vertical="center"/>
    </xf>
    <xf numFmtId="0" fontId="0" fillId="2" borderId="2" xfId="0" applyFill="1" applyBorder="1" applyAlignment="1">
      <alignment vertical="center"/>
    </xf>
    <xf numFmtId="0" fontId="0" fillId="0" borderId="0" xfId="0" applyFill="1" applyBorder="1" applyAlignment="1">
      <alignment vertical="center"/>
    </xf>
    <xf numFmtId="0" fontId="0" fillId="0" borderId="0" xfId="0" applyFont="1" applyAlignment="1">
      <alignment vertical="center"/>
    </xf>
    <xf numFmtId="5" fontId="3" fillId="0" borderId="6" xfId="0" applyNumberFormat="1" applyFont="1" applyBorder="1" applyAlignment="1">
      <alignment vertical="center"/>
    </xf>
    <xf numFmtId="5" fontId="0" fillId="0" borderId="9" xfId="0" applyNumberFormat="1" applyBorder="1" applyAlignment="1" quotePrefix="1">
      <alignment vertical="center"/>
    </xf>
    <xf numFmtId="0" fontId="0" fillId="0" borderId="10" xfId="0" applyBorder="1" applyAlignment="1">
      <alignment vertical="center"/>
    </xf>
    <xf numFmtId="0" fontId="0" fillId="0" borderId="9" xfId="0" applyBorder="1" applyAlignment="1" quotePrefix="1">
      <alignment vertical="center"/>
    </xf>
    <xf numFmtId="0" fontId="0" fillId="0" borderId="12" xfId="0" applyBorder="1" applyAlignment="1">
      <alignment vertical="center"/>
    </xf>
    <xf numFmtId="0" fontId="3" fillId="0" borderId="1" xfId="0" applyFont="1" applyBorder="1" applyAlignment="1">
      <alignment horizontal="center" vertical="center"/>
    </xf>
    <xf numFmtId="0" fontId="10" fillId="0" borderId="0" xfId="0" applyFont="1" applyAlignment="1">
      <alignment vertical="center"/>
    </xf>
    <xf numFmtId="0" fontId="0" fillId="4" borderId="1" xfId="0" applyFill="1" applyBorder="1" applyAlignment="1">
      <alignment vertical="center"/>
    </xf>
    <xf numFmtId="0" fontId="0" fillId="0" borderId="13" xfId="0" applyBorder="1" applyAlignment="1">
      <alignment vertical="center"/>
    </xf>
    <xf numFmtId="0" fontId="5" fillId="0" borderId="0" xfId="0" applyFont="1" applyAlignment="1">
      <alignment horizontal="right" vertical="center"/>
    </xf>
    <xf numFmtId="0" fontId="0" fillId="0" borderId="9" xfId="0" applyFont="1" applyBorder="1" applyAlignment="1" quotePrefix="1">
      <alignment vertical="center"/>
    </xf>
    <xf numFmtId="38" fontId="0" fillId="2" borderId="1" xfId="16"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56" fontId="0" fillId="0" borderId="17" xfId="0" applyNumberFormat="1" applyBorder="1" applyAlignment="1">
      <alignment vertical="center"/>
    </xf>
    <xf numFmtId="56" fontId="0" fillId="0" borderId="18" xfId="0" applyNumberFormat="1" applyBorder="1" applyAlignment="1">
      <alignment vertical="center"/>
    </xf>
    <xf numFmtId="56" fontId="0" fillId="0" borderId="19" xfId="0" applyNumberFormat="1" applyBorder="1" applyAlignment="1">
      <alignment vertical="center"/>
    </xf>
    <xf numFmtId="0" fontId="5" fillId="0" borderId="0" xfId="0" applyFont="1" applyAlignment="1">
      <alignment horizontal="center" vertical="center"/>
    </xf>
    <xf numFmtId="0" fontId="0" fillId="0" borderId="10" xfId="0" applyFont="1" applyBorder="1" applyAlignment="1">
      <alignment vertical="center"/>
    </xf>
    <xf numFmtId="0" fontId="0" fillId="0" borderId="8" xfId="0" applyBorder="1" applyAlignment="1" quotePrefix="1">
      <alignment vertical="center"/>
    </xf>
    <xf numFmtId="14" fontId="0" fillId="0" borderId="9" xfId="0" applyNumberFormat="1" applyBorder="1" applyAlignment="1" quotePrefix="1">
      <alignment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6" fontId="12" fillId="0" borderId="0" xfId="0" applyNumberFormat="1" applyFont="1" applyAlignment="1">
      <alignment vertical="center"/>
    </xf>
    <xf numFmtId="38" fontId="0" fillId="0" borderId="1" xfId="16" applyBorder="1" applyAlignment="1">
      <alignment vertical="center"/>
    </xf>
    <xf numFmtId="38" fontId="0" fillId="2" borderId="1" xfId="16" applyFill="1" applyBorder="1" applyAlignment="1">
      <alignment vertical="center"/>
    </xf>
    <xf numFmtId="0" fontId="15" fillId="0" borderId="0" xfId="0" applyFont="1" applyAlignment="1">
      <alignment vertical="center"/>
    </xf>
    <xf numFmtId="0" fontId="6"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161925</xdr:rowOff>
    </xdr:from>
    <xdr:to>
      <xdr:col>7</xdr:col>
      <xdr:colOff>1200150</xdr:colOff>
      <xdr:row>16</xdr:row>
      <xdr:rowOff>0</xdr:rowOff>
    </xdr:to>
    <xdr:sp>
      <xdr:nvSpPr>
        <xdr:cNvPr id="1" name="AutoShape 1"/>
        <xdr:cNvSpPr>
          <a:spLocks/>
        </xdr:cNvSpPr>
      </xdr:nvSpPr>
      <xdr:spPr>
        <a:xfrm>
          <a:off x="3162300" y="2390775"/>
          <a:ext cx="1962150" cy="352425"/>
        </a:xfrm>
        <a:prstGeom prst="wedgeRectCallout">
          <a:avLst>
            <a:gd name="adj1" fmla="val -98754"/>
            <a:gd name="adj2" fmla="val 1351"/>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最も安い店の名前と価格が
表示されるようにしてください</a:t>
          </a:r>
        </a:p>
      </xdr:txBody>
    </xdr:sp>
    <xdr:clientData/>
  </xdr:twoCellAnchor>
  <xdr:twoCellAnchor>
    <xdr:from>
      <xdr:col>3</xdr:col>
      <xdr:colOff>85725</xdr:colOff>
      <xdr:row>33</xdr:row>
      <xdr:rowOff>19050</xdr:rowOff>
    </xdr:from>
    <xdr:to>
      <xdr:col>5</xdr:col>
      <xdr:colOff>38100</xdr:colOff>
      <xdr:row>36</xdr:row>
      <xdr:rowOff>38100</xdr:rowOff>
    </xdr:to>
    <xdr:sp>
      <xdr:nvSpPr>
        <xdr:cNvPr id="2" name="AutoShape 2"/>
        <xdr:cNvSpPr>
          <a:spLocks/>
        </xdr:cNvSpPr>
      </xdr:nvSpPr>
      <xdr:spPr>
        <a:xfrm>
          <a:off x="638175" y="5676900"/>
          <a:ext cx="1847850" cy="533400"/>
        </a:xfrm>
        <a:prstGeom prst="wedgeRectCallout">
          <a:avLst>
            <a:gd name="adj1" fmla="val 30412"/>
            <a:gd name="adj2" fmla="val -80356"/>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入力した「観客数」が歴代
何位になるかが表示される
ようにしてください</a:t>
          </a:r>
        </a:p>
      </xdr:txBody>
    </xdr:sp>
    <xdr:clientData/>
  </xdr:twoCellAnchor>
  <xdr:twoCellAnchor>
    <xdr:from>
      <xdr:col>3</xdr:col>
      <xdr:colOff>28575</xdr:colOff>
      <xdr:row>50</xdr:row>
      <xdr:rowOff>66675</xdr:rowOff>
    </xdr:from>
    <xdr:to>
      <xdr:col>4</xdr:col>
      <xdr:colOff>695325</xdr:colOff>
      <xdr:row>53</xdr:row>
      <xdr:rowOff>114300</xdr:rowOff>
    </xdr:to>
    <xdr:sp>
      <xdr:nvSpPr>
        <xdr:cNvPr id="3" name="AutoShape 4"/>
        <xdr:cNvSpPr>
          <a:spLocks/>
        </xdr:cNvSpPr>
      </xdr:nvSpPr>
      <xdr:spPr>
        <a:xfrm>
          <a:off x="581025" y="8639175"/>
          <a:ext cx="1847850" cy="561975"/>
        </a:xfrm>
        <a:prstGeom prst="wedgeRectCallout">
          <a:avLst>
            <a:gd name="adj1" fmla="val 29379"/>
            <a:gd name="adj2" fmla="val -94069"/>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生年月日に対応する
「星座」が表示されるように
してください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161925</xdr:rowOff>
    </xdr:from>
    <xdr:to>
      <xdr:col>8</xdr:col>
      <xdr:colOff>457200</xdr:colOff>
      <xdr:row>12</xdr:row>
      <xdr:rowOff>0</xdr:rowOff>
    </xdr:to>
    <xdr:sp>
      <xdr:nvSpPr>
        <xdr:cNvPr id="1" name="AutoShape 1"/>
        <xdr:cNvSpPr>
          <a:spLocks/>
        </xdr:cNvSpPr>
      </xdr:nvSpPr>
      <xdr:spPr>
        <a:xfrm>
          <a:off x="3286125" y="1819275"/>
          <a:ext cx="1828800" cy="352425"/>
        </a:xfrm>
        <a:prstGeom prst="wedgeRectCallout">
          <a:avLst>
            <a:gd name="adj1" fmla="val -86458"/>
            <a:gd name="adj2" fmla="val 1351"/>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最も安い店の名前と価格が
表示されるようにしてください</a:t>
          </a:r>
        </a:p>
      </xdr:txBody>
    </xdr:sp>
    <xdr:clientData/>
  </xdr:twoCellAnchor>
  <xdr:twoCellAnchor>
    <xdr:from>
      <xdr:col>4</xdr:col>
      <xdr:colOff>400050</xdr:colOff>
      <xdr:row>27</xdr:row>
      <xdr:rowOff>123825</xdr:rowOff>
    </xdr:from>
    <xdr:to>
      <xdr:col>8</xdr:col>
      <xdr:colOff>38100</xdr:colOff>
      <xdr:row>29</xdr:row>
      <xdr:rowOff>0</xdr:rowOff>
    </xdr:to>
    <xdr:sp>
      <xdr:nvSpPr>
        <xdr:cNvPr id="2" name="Line 2"/>
        <xdr:cNvSpPr>
          <a:spLocks/>
        </xdr:cNvSpPr>
      </xdr:nvSpPr>
      <xdr:spPr>
        <a:xfrm flipH="1">
          <a:off x="2276475" y="4905375"/>
          <a:ext cx="2419350"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29</xdr:row>
      <xdr:rowOff>104775</xdr:rowOff>
    </xdr:from>
    <xdr:to>
      <xdr:col>8</xdr:col>
      <xdr:colOff>0</xdr:colOff>
      <xdr:row>30</xdr:row>
      <xdr:rowOff>95250</xdr:rowOff>
    </xdr:to>
    <xdr:sp>
      <xdr:nvSpPr>
        <xdr:cNvPr id="3" name="Line 3"/>
        <xdr:cNvSpPr>
          <a:spLocks/>
        </xdr:cNvSpPr>
      </xdr:nvSpPr>
      <xdr:spPr>
        <a:xfrm flipH="1">
          <a:off x="2486025" y="5248275"/>
          <a:ext cx="21717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32</xdr:row>
      <xdr:rowOff>19050</xdr:rowOff>
    </xdr:from>
    <xdr:to>
      <xdr:col>8</xdr:col>
      <xdr:colOff>47625</xdr:colOff>
      <xdr:row>32</xdr:row>
      <xdr:rowOff>152400</xdr:rowOff>
    </xdr:to>
    <xdr:sp>
      <xdr:nvSpPr>
        <xdr:cNvPr id="4" name="Line 4"/>
        <xdr:cNvSpPr>
          <a:spLocks/>
        </xdr:cNvSpPr>
      </xdr:nvSpPr>
      <xdr:spPr>
        <a:xfrm flipH="1" flipV="1">
          <a:off x="2447925" y="5695950"/>
          <a:ext cx="2257425" cy="133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22</xdr:row>
      <xdr:rowOff>47625</xdr:rowOff>
    </xdr:from>
    <xdr:to>
      <xdr:col>10</xdr:col>
      <xdr:colOff>361950</xdr:colOff>
      <xdr:row>25</xdr:row>
      <xdr:rowOff>95250</xdr:rowOff>
    </xdr:to>
    <xdr:sp>
      <xdr:nvSpPr>
        <xdr:cNvPr id="5" name="AutoShape 5"/>
        <xdr:cNvSpPr>
          <a:spLocks/>
        </xdr:cNvSpPr>
      </xdr:nvSpPr>
      <xdr:spPr>
        <a:xfrm>
          <a:off x="4743450" y="3952875"/>
          <a:ext cx="1695450" cy="561975"/>
        </a:xfrm>
        <a:prstGeom prst="wedgeRectCallout">
          <a:avLst>
            <a:gd name="adj1" fmla="val -21912"/>
            <a:gd name="adj2" fmla="val 88981"/>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注文個数はｺﾋﾟｰしても
動かないように絶対参照
にして置くこと
</a:t>
          </a:r>
        </a:p>
      </xdr:txBody>
    </xdr:sp>
    <xdr:clientData/>
  </xdr:twoCellAnchor>
  <xdr:twoCellAnchor>
    <xdr:from>
      <xdr:col>5</xdr:col>
      <xdr:colOff>0</xdr:colOff>
      <xdr:row>11</xdr:row>
      <xdr:rowOff>142875</xdr:rowOff>
    </xdr:from>
    <xdr:to>
      <xdr:col>8</xdr:col>
      <xdr:colOff>0</xdr:colOff>
      <xdr:row>13</xdr:row>
      <xdr:rowOff>104775</xdr:rowOff>
    </xdr:to>
    <xdr:sp>
      <xdr:nvSpPr>
        <xdr:cNvPr id="6" name="Line 6"/>
        <xdr:cNvSpPr>
          <a:spLocks/>
        </xdr:cNvSpPr>
      </xdr:nvSpPr>
      <xdr:spPr>
        <a:xfrm flipH="1" flipV="1">
          <a:off x="2590800" y="2143125"/>
          <a:ext cx="2066925" cy="314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95250</xdr:rowOff>
    </xdr:from>
    <xdr:to>
      <xdr:col>5</xdr:col>
      <xdr:colOff>676275</xdr:colOff>
      <xdr:row>10</xdr:row>
      <xdr:rowOff>66675</xdr:rowOff>
    </xdr:to>
    <xdr:sp>
      <xdr:nvSpPr>
        <xdr:cNvPr id="7" name="Line 7"/>
        <xdr:cNvSpPr>
          <a:spLocks/>
        </xdr:cNvSpPr>
      </xdr:nvSpPr>
      <xdr:spPr>
        <a:xfrm flipH="1">
          <a:off x="2590800" y="1571625"/>
          <a:ext cx="67627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14</xdr:row>
      <xdr:rowOff>171450</xdr:rowOff>
    </xdr:from>
    <xdr:to>
      <xdr:col>4</xdr:col>
      <xdr:colOff>723900</xdr:colOff>
      <xdr:row>17</xdr:row>
      <xdr:rowOff>19050</xdr:rowOff>
    </xdr:to>
    <xdr:sp>
      <xdr:nvSpPr>
        <xdr:cNvPr id="1" name="Line 2"/>
        <xdr:cNvSpPr>
          <a:spLocks/>
        </xdr:cNvSpPr>
      </xdr:nvSpPr>
      <xdr:spPr>
        <a:xfrm flipV="1">
          <a:off x="1809750" y="2676525"/>
          <a:ext cx="28575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19</xdr:row>
      <xdr:rowOff>47625</xdr:rowOff>
    </xdr:from>
    <xdr:to>
      <xdr:col>5</xdr:col>
      <xdr:colOff>390525</xdr:colOff>
      <xdr:row>19</xdr:row>
      <xdr:rowOff>47625</xdr:rowOff>
    </xdr:to>
    <xdr:sp>
      <xdr:nvSpPr>
        <xdr:cNvPr id="2" name="Line 4"/>
        <xdr:cNvSpPr>
          <a:spLocks/>
        </xdr:cNvSpPr>
      </xdr:nvSpPr>
      <xdr:spPr>
        <a:xfrm>
          <a:off x="2647950"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76200</xdr:rowOff>
    </xdr:from>
    <xdr:to>
      <xdr:col>5</xdr:col>
      <xdr:colOff>466725</xdr:colOff>
      <xdr:row>19</xdr:row>
      <xdr:rowOff>47625</xdr:rowOff>
    </xdr:to>
    <xdr:sp>
      <xdr:nvSpPr>
        <xdr:cNvPr id="3" name="Line 6"/>
        <xdr:cNvSpPr>
          <a:spLocks/>
        </xdr:cNvSpPr>
      </xdr:nvSpPr>
      <xdr:spPr>
        <a:xfrm flipH="1" flipV="1">
          <a:off x="2257425" y="2228850"/>
          <a:ext cx="466725" cy="1219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66675</xdr:rowOff>
    </xdr:from>
    <xdr:to>
      <xdr:col>5</xdr:col>
      <xdr:colOff>190500</xdr:colOff>
      <xdr:row>15</xdr:row>
      <xdr:rowOff>114300</xdr:rowOff>
    </xdr:to>
    <xdr:sp>
      <xdr:nvSpPr>
        <xdr:cNvPr id="1" name="AutoShape 1"/>
        <xdr:cNvSpPr>
          <a:spLocks/>
        </xdr:cNvSpPr>
      </xdr:nvSpPr>
      <xdr:spPr>
        <a:xfrm>
          <a:off x="676275" y="2114550"/>
          <a:ext cx="1819275" cy="561975"/>
        </a:xfrm>
        <a:prstGeom prst="wedgeRectCallout">
          <a:avLst>
            <a:gd name="adj1" fmla="val 16856"/>
            <a:gd name="adj2" fmla="val -94069"/>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生年月日に対応する
「星座」が表示されるように
してください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161925</xdr:rowOff>
    </xdr:from>
    <xdr:to>
      <xdr:col>8</xdr:col>
      <xdr:colOff>457200</xdr:colOff>
      <xdr:row>12</xdr:row>
      <xdr:rowOff>0</xdr:rowOff>
    </xdr:to>
    <xdr:sp>
      <xdr:nvSpPr>
        <xdr:cNvPr id="1" name="AutoShape 1"/>
        <xdr:cNvSpPr>
          <a:spLocks/>
        </xdr:cNvSpPr>
      </xdr:nvSpPr>
      <xdr:spPr>
        <a:xfrm>
          <a:off x="3286125" y="1819275"/>
          <a:ext cx="1828800" cy="352425"/>
        </a:xfrm>
        <a:prstGeom prst="wedgeRectCallout">
          <a:avLst>
            <a:gd name="adj1" fmla="val -86458"/>
            <a:gd name="adj2" fmla="val 1351"/>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最も安い店の名前と価格が
表示されるようにしてください</a:t>
          </a:r>
        </a:p>
      </xdr:txBody>
    </xdr:sp>
    <xdr:clientData/>
  </xdr:twoCellAnchor>
  <xdr:twoCellAnchor>
    <xdr:from>
      <xdr:col>4</xdr:col>
      <xdr:colOff>400050</xdr:colOff>
      <xdr:row>27</xdr:row>
      <xdr:rowOff>123825</xdr:rowOff>
    </xdr:from>
    <xdr:to>
      <xdr:col>8</xdr:col>
      <xdr:colOff>38100</xdr:colOff>
      <xdr:row>29</xdr:row>
      <xdr:rowOff>0</xdr:rowOff>
    </xdr:to>
    <xdr:sp>
      <xdr:nvSpPr>
        <xdr:cNvPr id="2" name="Line 2"/>
        <xdr:cNvSpPr>
          <a:spLocks/>
        </xdr:cNvSpPr>
      </xdr:nvSpPr>
      <xdr:spPr>
        <a:xfrm flipH="1">
          <a:off x="2276475" y="4905375"/>
          <a:ext cx="2419350"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29</xdr:row>
      <xdr:rowOff>104775</xdr:rowOff>
    </xdr:from>
    <xdr:to>
      <xdr:col>8</xdr:col>
      <xdr:colOff>0</xdr:colOff>
      <xdr:row>30</xdr:row>
      <xdr:rowOff>95250</xdr:rowOff>
    </xdr:to>
    <xdr:sp>
      <xdr:nvSpPr>
        <xdr:cNvPr id="3" name="Line 3"/>
        <xdr:cNvSpPr>
          <a:spLocks/>
        </xdr:cNvSpPr>
      </xdr:nvSpPr>
      <xdr:spPr>
        <a:xfrm flipH="1">
          <a:off x="2486025" y="5248275"/>
          <a:ext cx="21717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32</xdr:row>
      <xdr:rowOff>19050</xdr:rowOff>
    </xdr:from>
    <xdr:to>
      <xdr:col>8</xdr:col>
      <xdr:colOff>47625</xdr:colOff>
      <xdr:row>32</xdr:row>
      <xdr:rowOff>152400</xdr:rowOff>
    </xdr:to>
    <xdr:sp>
      <xdr:nvSpPr>
        <xdr:cNvPr id="4" name="Line 4"/>
        <xdr:cNvSpPr>
          <a:spLocks/>
        </xdr:cNvSpPr>
      </xdr:nvSpPr>
      <xdr:spPr>
        <a:xfrm flipH="1" flipV="1">
          <a:off x="2447925" y="5695950"/>
          <a:ext cx="2257425" cy="133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22</xdr:row>
      <xdr:rowOff>47625</xdr:rowOff>
    </xdr:from>
    <xdr:to>
      <xdr:col>10</xdr:col>
      <xdr:colOff>361950</xdr:colOff>
      <xdr:row>25</xdr:row>
      <xdr:rowOff>95250</xdr:rowOff>
    </xdr:to>
    <xdr:sp>
      <xdr:nvSpPr>
        <xdr:cNvPr id="5" name="AutoShape 5"/>
        <xdr:cNvSpPr>
          <a:spLocks/>
        </xdr:cNvSpPr>
      </xdr:nvSpPr>
      <xdr:spPr>
        <a:xfrm>
          <a:off x="4743450" y="3952875"/>
          <a:ext cx="1695450" cy="561975"/>
        </a:xfrm>
        <a:prstGeom prst="wedgeRectCallout">
          <a:avLst>
            <a:gd name="adj1" fmla="val -21912"/>
            <a:gd name="adj2" fmla="val 88981"/>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注文個数はｺﾋﾟｰしても
動かないように絶対参照
にして置くこと
</a:t>
          </a:r>
        </a:p>
      </xdr:txBody>
    </xdr:sp>
    <xdr:clientData/>
  </xdr:twoCellAnchor>
  <xdr:twoCellAnchor>
    <xdr:from>
      <xdr:col>5</xdr:col>
      <xdr:colOff>0</xdr:colOff>
      <xdr:row>11</xdr:row>
      <xdr:rowOff>142875</xdr:rowOff>
    </xdr:from>
    <xdr:to>
      <xdr:col>8</xdr:col>
      <xdr:colOff>0</xdr:colOff>
      <xdr:row>13</xdr:row>
      <xdr:rowOff>104775</xdr:rowOff>
    </xdr:to>
    <xdr:sp>
      <xdr:nvSpPr>
        <xdr:cNvPr id="6" name="Line 6"/>
        <xdr:cNvSpPr>
          <a:spLocks/>
        </xdr:cNvSpPr>
      </xdr:nvSpPr>
      <xdr:spPr>
        <a:xfrm flipH="1" flipV="1">
          <a:off x="2590800" y="2143125"/>
          <a:ext cx="2066925" cy="314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95250</xdr:rowOff>
    </xdr:from>
    <xdr:to>
      <xdr:col>5</xdr:col>
      <xdr:colOff>676275</xdr:colOff>
      <xdr:row>10</xdr:row>
      <xdr:rowOff>66675</xdr:rowOff>
    </xdr:to>
    <xdr:sp>
      <xdr:nvSpPr>
        <xdr:cNvPr id="7" name="Line 7"/>
        <xdr:cNvSpPr>
          <a:spLocks/>
        </xdr:cNvSpPr>
      </xdr:nvSpPr>
      <xdr:spPr>
        <a:xfrm flipH="1">
          <a:off x="2590800" y="1571625"/>
          <a:ext cx="67627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14</xdr:row>
      <xdr:rowOff>171450</xdr:rowOff>
    </xdr:from>
    <xdr:to>
      <xdr:col>4</xdr:col>
      <xdr:colOff>723900</xdr:colOff>
      <xdr:row>17</xdr:row>
      <xdr:rowOff>19050</xdr:rowOff>
    </xdr:to>
    <xdr:sp>
      <xdr:nvSpPr>
        <xdr:cNvPr id="1" name="Line 1"/>
        <xdr:cNvSpPr>
          <a:spLocks/>
        </xdr:cNvSpPr>
      </xdr:nvSpPr>
      <xdr:spPr>
        <a:xfrm flipV="1">
          <a:off x="1809750" y="2676525"/>
          <a:ext cx="28575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19</xdr:row>
      <xdr:rowOff>47625</xdr:rowOff>
    </xdr:from>
    <xdr:to>
      <xdr:col>5</xdr:col>
      <xdr:colOff>390525</xdr:colOff>
      <xdr:row>19</xdr:row>
      <xdr:rowOff>47625</xdr:rowOff>
    </xdr:to>
    <xdr:sp>
      <xdr:nvSpPr>
        <xdr:cNvPr id="2" name="Line 2"/>
        <xdr:cNvSpPr>
          <a:spLocks/>
        </xdr:cNvSpPr>
      </xdr:nvSpPr>
      <xdr:spPr>
        <a:xfrm>
          <a:off x="2647950" y="344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76200</xdr:rowOff>
    </xdr:from>
    <xdr:to>
      <xdr:col>5</xdr:col>
      <xdr:colOff>466725</xdr:colOff>
      <xdr:row>19</xdr:row>
      <xdr:rowOff>47625</xdr:rowOff>
    </xdr:to>
    <xdr:sp>
      <xdr:nvSpPr>
        <xdr:cNvPr id="3" name="Line 3"/>
        <xdr:cNvSpPr>
          <a:spLocks/>
        </xdr:cNvSpPr>
      </xdr:nvSpPr>
      <xdr:spPr>
        <a:xfrm flipH="1" flipV="1">
          <a:off x="2257425" y="2228850"/>
          <a:ext cx="466725" cy="1219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66675</xdr:rowOff>
    </xdr:from>
    <xdr:to>
      <xdr:col>5</xdr:col>
      <xdr:colOff>190500</xdr:colOff>
      <xdr:row>15</xdr:row>
      <xdr:rowOff>114300</xdr:rowOff>
    </xdr:to>
    <xdr:sp>
      <xdr:nvSpPr>
        <xdr:cNvPr id="1" name="AutoShape 1"/>
        <xdr:cNvSpPr>
          <a:spLocks/>
        </xdr:cNvSpPr>
      </xdr:nvSpPr>
      <xdr:spPr>
        <a:xfrm>
          <a:off x="676275" y="2133600"/>
          <a:ext cx="1828800" cy="561975"/>
        </a:xfrm>
        <a:prstGeom prst="wedgeRectCallout">
          <a:avLst>
            <a:gd name="adj1" fmla="val 16856"/>
            <a:gd name="adj2" fmla="val -94069"/>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生年月日に対応する
「星座」が表示されるように
してください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L59"/>
  <sheetViews>
    <sheetView tabSelected="1" workbookViewId="0" topLeftCell="A32">
      <selection activeCell="E58" sqref="E58"/>
    </sheetView>
  </sheetViews>
  <sheetFormatPr defaultColWidth="9.00390625" defaultRowHeight="13.5"/>
  <cols>
    <col min="1" max="1" width="1.37890625" style="0" customWidth="1"/>
    <col min="2" max="2" width="2.75390625" style="0" customWidth="1"/>
    <col min="3" max="3" width="3.125" style="0" customWidth="1"/>
    <col min="4" max="4" width="15.50390625" style="0" customWidth="1"/>
    <col min="5" max="6" width="9.375" style="0" customWidth="1"/>
    <col min="7" max="7" width="10.00390625" style="0" customWidth="1"/>
    <col min="8" max="8" width="19.375" style="0" customWidth="1"/>
    <col min="11" max="11" width="9.875" style="0" customWidth="1"/>
    <col min="13" max="13" width="6.25390625" style="0" customWidth="1"/>
  </cols>
  <sheetData>
    <row r="1" ht="8.25" customHeight="1"/>
    <row r="2" ht="18.75">
      <c r="B2" s="1" t="s">
        <v>119</v>
      </c>
    </row>
    <row r="3" spans="3:8" ht="13.5">
      <c r="C3" s="74" t="s">
        <v>200</v>
      </c>
      <c r="D3" s="74"/>
      <c r="E3" s="74"/>
      <c r="F3" s="74"/>
      <c r="G3" s="74"/>
      <c r="H3" s="74"/>
    </row>
    <row r="4" spans="3:8" ht="13.5">
      <c r="C4" s="74"/>
      <c r="D4" s="74" t="s">
        <v>19</v>
      </c>
      <c r="E4" s="74"/>
      <c r="F4" s="74"/>
      <c r="G4" s="74"/>
      <c r="H4" s="74"/>
    </row>
    <row r="5" spans="3:8" ht="13.5">
      <c r="C5" s="74"/>
      <c r="D5" s="74" t="s">
        <v>20</v>
      </c>
      <c r="E5" s="74"/>
      <c r="F5" s="74"/>
      <c r="G5" s="74"/>
      <c r="H5" s="74" t="s">
        <v>120</v>
      </c>
    </row>
    <row r="6" spans="2:3" ht="13.5">
      <c r="B6" s="3" t="s">
        <v>0</v>
      </c>
      <c r="C6" s="4" t="s">
        <v>86</v>
      </c>
    </row>
    <row r="7" spans="4:9" ht="13.5">
      <c r="D7" s="74" t="s">
        <v>21</v>
      </c>
      <c r="E7" s="74"/>
      <c r="F7" s="74"/>
      <c r="G7" s="74"/>
      <c r="H7" s="74"/>
      <c r="I7" s="74"/>
    </row>
    <row r="8" spans="4:9" ht="13.5">
      <c r="D8" s="74" t="s">
        <v>22</v>
      </c>
      <c r="E8" s="74"/>
      <c r="F8" s="74"/>
      <c r="G8" s="74"/>
      <c r="H8" s="74"/>
      <c r="I8" s="74"/>
    </row>
    <row r="9" spans="4:9" ht="13.5">
      <c r="D9" s="74" t="s">
        <v>23</v>
      </c>
      <c r="E9" s="74"/>
      <c r="F9" s="74"/>
      <c r="G9" s="74"/>
      <c r="H9" s="74"/>
      <c r="I9" s="74"/>
    </row>
    <row r="10" spans="4:9" ht="13.5">
      <c r="D10" s="74" t="s">
        <v>123</v>
      </c>
      <c r="E10" s="74"/>
      <c r="F10" s="74"/>
      <c r="G10" s="74"/>
      <c r="H10" s="74"/>
      <c r="I10" s="74"/>
    </row>
    <row r="11" spans="4:9" ht="13.5">
      <c r="D11" s="74" t="s">
        <v>24</v>
      </c>
      <c r="E11" s="74"/>
      <c r="F11" s="74"/>
      <c r="G11" s="74"/>
      <c r="H11" s="74"/>
      <c r="I11" s="74"/>
    </row>
    <row r="12" spans="3:9" ht="13.5">
      <c r="C12" s="2"/>
      <c r="D12" s="2"/>
      <c r="E12" s="2"/>
      <c r="F12" s="2"/>
      <c r="G12" s="2"/>
      <c r="H12" s="2"/>
      <c r="I12" s="2"/>
    </row>
    <row r="13" spans="3:9" ht="13.5">
      <c r="C13" s="2"/>
      <c r="D13" s="38" t="s">
        <v>25</v>
      </c>
      <c r="E13" s="19">
        <v>5</v>
      </c>
      <c r="F13" s="2"/>
      <c r="G13" s="2"/>
      <c r="H13" s="2"/>
      <c r="I13" s="2"/>
    </row>
    <row r="14" spans="3:12" ht="13.5">
      <c r="C14" s="2"/>
      <c r="D14" s="2"/>
      <c r="E14" s="2"/>
      <c r="F14" s="2"/>
      <c r="G14" s="2"/>
      <c r="H14" s="2"/>
      <c r="I14" s="2"/>
      <c r="J14" s="15"/>
      <c r="L14" s="16"/>
    </row>
    <row r="15" spans="3:9" ht="13.5">
      <c r="C15" s="2"/>
      <c r="D15" s="34" t="s">
        <v>26</v>
      </c>
      <c r="E15" s="22"/>
      <c r="F15" s="2"/>
      <c r="G15" s="2"/>
      <c r="H15" s="2"/>
      <c r="I15" s="2"/>
    </row>
    <row r="16" spans="3:11" ht="13.5">
      <c r="C16" s="2"/>
      <c r="D16" s="34" t="s">
        <v>27</v>
      </c>
      <c r="E16" s="23"/>
      <c r="F16" s="2"/>
      <c r="G16" s="2"/>
      <c r="H16" s="2"/>
      <c r="I16" s="2"/>
      <c r="K16" s="15"/>
    </row>
    <row r="17" spans="3:9" ht="13.5">
      <c r="C17" s="2"/>
      <c r="D17" s="2"/>
      <c r="E17" s="2"/>
      <c r="F17" s="2"/>
      <c r="G17" s="2"/>
      <c r="H17" s="2"/>
      <c r="I17" s="2"/>
    </row>
    <row r="18" spans="3:9" ht="13.5">
      <c r="C18" s="2"/>
      <c r="D18" s="35"/>
      <c r="E18" s="36" t="s">
        <v>31</v>
      </c>
      <c r="F18" s="36" t="s">
        <v>32</v>
      </c>
      <c r="G18" s="36" t="s">
        <v>33</v>
      </c>
      <c r="H18" s="2"/>
      <c r="I18" s="2"/>
    </row>
    <row r="19" spans="3:9" ht="13.5">
      <c r="C19" s="2"/>
      <c r="D19" s="35" t="s">
        <v>28</v>
      </c>
      <c r="E19" s="25">
        <v>2300</v>
      </c>
      <c r="F19" s="26">
        <v>2350</v>
      </c>
      <c r="G19" s="26">
        <v>2200</v>
      </c>
      <c r="H19" s="2"/>
      <c r="I19" s="2"/>
    </row>
    <row r="20" spans="3:9" ht="13.5">
      <c r="C20" s="2"/>
      <c r="D20" s="35" t="s">
        <v>29</v>
      </c>
      <c r="E20" s="26">
        <v>315</v>
      </c>
      <c r="F20" s="26">
        <v>580</v>
      </c>
      <c r="G20" s="26">
        <v>800</v>
      </c>
      <c r="H20" s="2"/>
      <c r="I20" s="2"/>
    </row>
    <row r="21" spans="4:7" ht="13.5">
      <c r="D21" s="35" t="s">
        <v>30</v>
      </c>
      <c r="E21" s="21">
        <v>10000</v>
      </c>
      <c r="F21" s="21">
        <v>5000</v>
      </c>
      <c r="G21" s="21">
        <v>15000</v>
      </c>
    </row>
    <row r="23" spans="2:3" ht="13.5">
      <c r="B23" s="3" t="s">
        <v>2</v>
      </c>
      <c r="C23" s="4" t="s">
        <v>34</v>
      </c>
    </row>
    <row r="24" spans="4:10" ht="13.5">
      <c r="D24" s="75" t="s">
        <v>121</v>
      </c>
      <c r="E24" s="74"/>
      <c r="F24" s="74"/>
      <c r="G24" s="74"/>
      <c r="H24" s="74"/>
      <c r="I24" s="74"/>
      <c r="J24" s="74"/>
    </row>
    <row r="25" spans="4:10" ht="13.5">
      <c r="D25" s="74" t="s">
        <v>35</v>
      </c>
      <c r="E25" s="74"/>
      <c r="F25" s="74"/>
      <c r="G25" s="74"/>
      <c r="H25" s="74"/>
      <c r="I25" s="74"/>
      <c r="J25" s="74"/>
    </row>
    <row r="26" spans="4:10" ht="13.5">
      <c r="D26" s="74" t="s">
        <v>36</v>
      </c>
      <c r="E26" s="74"/>
      <c r="F26" s="74"/>
      <c r="G26" s="74"/>
      <c r="H26" s="74"/>
      <c r="I26" s="74"/>
      <c r="J26" s="74"/>
    </row>
    <row r="27" spans="4:10" ht="13.5">
      <c r="D27" s="74" t="s">
        <v>37</v>
      </c>
      <c r="E27" s="74"/>
      <c r="F27" s="74"/>
      <c r="G27" s="74"/>
      <c r="H27" s="74"/>
      <c r="I27" s="74"/>
      <c r="J27" s="74"/>
    </row>
    <row r="28" ht="13.5">
      <c r="C28" s="2"/>
    </row>
    <row r="29" spans="4:7" ht="13.5">
      <c r="D29" t="s">
        <v>38</v>
      </c>
      <c r="G29" t="s">
        <v>43</v>
      </c>
    </row>
    <row r="30" spans="4:9" ht="13.5">
      <c r="D30" s="37" t="s">
        <v>39</v>
      </c>
      <c r="E30" s="17">
        <v>14910</v>
      </c>
      <c r="F30" t="s">
        <v>41</v>
      </c>
      <c r="G30" s="40" t="s">
        <v>40</v>
      </c>
      <c r="H30" s="40" t="s">
        <v>44</v>
      </c>
      <c r="I30" s="40" t="s">
        <v>55</v>
      </c>
    </row>
    <row r="31" spans="7:9" ht="13.5">
      <c r="G31" s="17">
        <v>1</v>
      </c>
      <c r="H31" s="17" t="s">
        <v>45</v>
      </c>
      <c r="I31" s="27">
        <v>23509</v>
      </c>
    </row>
    <row r="32" spans="4:9" ht="13.5">
      <c r="D32" s="39" t="s">
        <v>40</v>
      </c>
      <c r="E32" s="24"/>
      <c r="F32" t="s">
        <v>42</v>
      </c>
      <c r="G32" s="17">
        <v>2</v>
      </c>
      <c r="H32" s="17" t="s">
        <v>46</v>
      </c>
      <c r="I32" s="27">
        <v>19508</v>
      </c>
    </row>
    <row r="33" spans="7:9" ht="13.5">
      <c r="G33" s="17">
        <v>3</v>
      </c>
      <c r="H33" s="17" t="s">
        <v>47</v>
      </c>
      <c r="I33" s="27">
        <v>16834</v>
      </c>
    </row>
    <row r="34" spans="7:9" ht="13.5">
      <c r="G34" s="17">
        <v>4</v>
      </c>
      <c r="H34" s="17" t="s">
        <v>48</v>
      </c>
      <c r="I34" s="27">
        <v>16106</v>
      </c>
    </row>
    <row r="35" spans="7:9" ht="13.5">
      <c r="G35" s="17">
        <v>5</v>
      </c>
      <c r="H35" s="17" t="s">
        <v>49</v>
      </c>
      <c r="I35" s="27">
        <v>15003</v>
      </c>
    </row>
    <row r="36" spans="7:9" ht="13.5">
      <c r="G36" s="17">
        <v>6</v>
      </c>
      <c r="H36" s="17" t="s">
        <v>50</v>
      </c>
      <c r="I36" s="27">
        <v>14202</v>
      </c>
    </row>
    <row r="37" spans="7:9" ht="13.5">
      <c r="G37" s="17">
        <v>7</v>
      </c>
      <c r="H37" s="17" t="s">
        <v>51</v>
      </c>
      <c r="I37" s="27">
        <v>14105</v>
      </c>
    </row>
    <row r="38" spans="7:9" ht="13.5">
      <c r="G38" s="17">
        <v>8</v>
      </c>
      <c r="H38" s="17" t="s">
        <v>52</v>
      </c>
      <c r="I38" s="27">
        <v>14050</v>
      </c>
    </row>
    <row r="39" spans="7:9" ht="13.5">
      <c r="G39" s="17">
        <v>9</v>
      </c>
      <c r="H39" s="17" t="s">
        <v>53</v>
      </c>
      <c r="I39" s="27">
        <v>13020</v>
      </c>
    </row>
    <row r="40" spans="7:9" ht="13.5">
      <c r="G40" s="17">
        <v>10</v>
      </c>
      <c r="H40" s="17" t="s">
        <v>54</v>
      </c>
      <c r="I40" s="27">
        <v>12607</v>
      </c>
    </row>
    <row r="41" spans="7:9" ht="13.5">
      <c r="G41" s="28"/>
      <c r="H41" s="28"/>
      <c r="I41" s="29"/>
    </row>
    <row r="42" spans="2:3" ht="13.5">
      <c r="B42" s="3" t="s">
        <v>3</v>
      </c>
      <c r="C42" s="4" t="s">
        <v>56</v>
      </c>
    </row>
    <row r="43" spans="4:8" ht="13.5">
      <c r="D43" s="74" t="s">
        <v>57</v>
      </c>
      <c r="E43" s="74"/>
      <c r="F43" s="74"/>
      <c r="G43" s="74"/>
      <c r="H43" s="74"/>
    </row>
    <row r="44" spans="4:8" ht="13.5">
      <c r="D44" s="74" t="s">
        <v>122</v>
      </c>
      <c r="E44" s="74"/>
      <c r="F44" s="74"/>
      <c r="G44" s="74"/>
      <c r="H44" s="74"/>
    </row>
    <row r="45" spans="4:8" ht="13.5">
      <c r="D45" s="74" t="s">
        <v>58</v>
      </c>
      <c r="E45" s="74"/>
      <c r="F45" s="74"/>
      <c r="G45" s="74"/>
      <c r="H45" s="74"/>
    </row>
    <row r="47" spans="4:8" ht="13.5">
      <c r="D47" s="31" t="s">
        <v>59</v>
      </c>
      <c r="E47" s="30">
        <v>23931</v>
      </c>
      <c r="G47" s="33" t="s">
        <v>60</v>
      </c>
      <c r="H47" s="33" t="s">
        <v>73</v>
      </c>
    </row>
    <row r="48" spans="7:8" ht="13.5">
      <c r="G48" s="17" t="s">
        <v>61</v>
      </c>
      <c r="H48" s="17" t="s">
        <v>74</v>
      </c>
    </row>
    <row r="49" spans="4:8" ht="13.5">
      <c r="D49" s="32" t="s">
        <v>60</v>
      </c>
      <c r="E49" s="24"/>
      <c r="G49" s="17" t="s">
        <v>62</v>
      </c>
      <c r="H49" s="17" t="s">
        <v>75</v>
      </c>
    </row>
    <row r="50" spans="7:8" ht="13.5">
      <c r="G50" s="17" t="s">
        <v>63</v>
      </c>
      <c r="H50" s="17" t="s">
        <v>76</v>
      </c>
    </row>
    <row r="51" spans="7:8" ht="13.5">
      <c r="G51" s="17" t="s">
        <v>64</v>
      </c>
      <c r="H51" s="17" t="s">
        <v>77</v>
      </c>
    </row>
    <row r="52" spans="7:8" ht="13.5">
      <c r="G52" s="17" t="s">
        <v>65</v>
      </c>
      <c r="H52" s="17" t="s">
        <v>78</v>
      </c>
    </row>
    <row r="53" spans="7:8" ht="13.5">
      <c r="G53" s="17" t="s">
        <v>66</v>
      </c>
      <c r="H53" s="17" t="s">
        <v>79</v>
      </c>
    </row>
    <row r="54" spans="7:8" ht="13.5">
      <c r="G54" s="17" t="s">
        <v>67</v>
      </c>
      <c r="H54" s="17" t="s">
        <v>80</v>
      </c>
    </row>
    <row r="55" spans="7:8" ht="13.5">
      <c r="G55" s="17" t="s">
        <v>68</v>
      </c>
      <c r="H55" s="17" t="s">
        <v>81</v>
      </c>
    </row>
    <row r="56" spans="7:8" ht="13.5">
      <c r="G56" s="17" t="s">
        <v>69</v>
      </c>
      <c r="H56" s="17" t="s">
        <v>82</v>
      </c>
    </row>
    <row r="57" spans="7:8" ht="13.5">
      <c r="G57" s="17" t="s">
        <v>70</v>
      </c>
      <c r="H57" s="17" t="s">
        <v>83</v>
      </c>
    </row>
    <row r="58" spans="7:8" ht="13.5">
      <c r="G58" s="17" t="s">
        <v>71</v>
      </c>
      <c r="H58" s="17" t="s">
        <v>84</v>
      </c>
    </row>
    <row r="59" spans="7:8" ht="13.5">
      <c r="G59" s="17" t="s">
        <v>72</v>
      </c>
      <c r="H59" s="17" t="s">
        <v>85</v>
      </c>
    </row>
  </sheetData>
  <printOptions/>
  <pageMargins left="0.3937007874015748" right="0" top="0.3937007874015748" bottom="0.3937007874015748" header="0" footer="0"/>
  <pageSetup orientation="portrait" paperSize="9" r:id="rId2"/>
  <headerFooter alignWithMargins="0">
    <oddFooter>&amp;Lma_宮   &amp;D&amp;C&amp;A&amp;R&amp;F</oddFooter>
  </headerFooter>
  <drawing r:id="rId1"/>
</worksheet>
</file>

<file path=xl/worksheets/sheet2.xml><?xml version="1.0" encoding="utf-8"?>
<worksheet xmlns="http://schemas.openxmlformats.org/spreadsheetml/2006/main" xmlns:r="http://schemas.openxmlformats.org/officeDocument/2006/relationships">
  <dimension ref="A1:K59"/>
  <sheetViews>
    <sheetView workbookViewId="0" topLeftCell="A57">
      <selection activeCell="N7" sqref="N7"/>
    </sheetView>
  </sheetViews>
  <sheetFormatPr defaultColWidth="9.00390625" defaultRowHeight="13.5"/>
  <cols>
    <col min="1" max="1" width="3.125" style="0" customWidth="1"/>
    <col min="2" max="3" width="3.00390625" style="0" customWidth="1"/>
    <col min="4" max="4" width="15.50390625" style="0" customWidth="1"/>
    <col min="5" max="5" width="9.375" style="0" customWidth="1"/>
    <col min="6" max="6" width="9.125" style="0" customWidth="1"/>
    <col min="7" max="7" width="8.75390625" style="0" customWidth="1"/>
    <col min="8" max="8" width="9.25390625" style="0" bestFit="1" customWidth="1"/>
    <col min="9" max="9" width="9.625" style="0" customWidth="1"/>
  </cols>
  <sheetData>
    <row r="1" spans="2:3" ht="17.25">
      <c r="B1" s="58" t="s">
        <v>0</v>
      </c>
      <c r="C1" s="58" t="s">
        <v>126</v>
      </c>
    </row>
    <row r="2" spans="2:4" ht="17.25">
      <c r="B2" s="58"/>
      <c r="C2" s="58"/>
      <c r="D2" s="10" t="s">
        <v>152</v>
      </c>
    </row>
    <row r="3" spans="4:10" ht="13.5">
      <c r="D3" s="74" t="s">
        <v>21</v>
      </c>
      <c r="E3" s="74"/>
      <c r="F3" s="74"/>
      <c r="G3" s="74"/>
      <c r="H3" s="74"/>
      <c r="I3" s="74"/>
      <c r="J3" s="74"/>
    </row>
    <row r="4" spans="4:10" ht="13.5">
      <c r="D4" s="74" t="s">
        <v>22</v>
      </c>
      <c r="E4" s="74"/>
      <c r="F4" s="74"/>
      <c r="G4" s="74"/>
      <c r="H4" s="74"/>
      <c r="I4" s="74"/>
      <c r="J4" s="74"/>
    </row>
    <row r="5" spans="4:10" ht="13.5">
      <c r="D5" s="74" t="s">
        <v>23</v>
      </c>
      <c r="E5" s="74"/>
      <c r="F5" s="74"/>
      <c r="G5" s="74"/>
      <c r="H5" s="74"/>
      <c r="I5" s="74"/>
      <c r="J5" s="74"/>
    </row>
    <row r="6" spans="4:10" ht="13.5">
      <c r="D6" s="74" t="s">
        <v>123</v>
      </c>
      <c r="E6" s="76"/>
      <c r="F6" s="76"/>
      <c r="G6" s="76"/>
      <c r="H6" s="76"/>
      <c r="I6" s="76"/>
      <c r="J6" s="74"/>
    </row>
    <row r="7" spans="1:10" ht="13.5">
      <c r="A7" s="13">
        <v>7</v>
      </c>
      <c r="D7" s="74" t="s">
        <v>24</v>
      </c>
      <c r="E7" s="75"/>
      <c r="F7" s="75"/>
      <c r="G7" s="75"/>
      <c r="H7" s="75"/>
      <c r="I7" s="75"/>
      <c r="J7" s="74"/>
    </row>
    <row r="8" spans="1:9" ht="14.25" thickBot="1">
      <c r="A8" s="13">
        <v>8</v>
      </c>
      <c r="B8" s="49" t="s">
        <v>97</v>
      </c>
      <c r="C8" s="49" t="s">
        <v>96</v>
      </c>
      <c r="D8" s="49" t="s">
        <v>10</v>
      </c>
      <c r="E8" s="49" t="s">
        <v>11</v>
      </c>
      <c r="F8" s="49" t="s">
        <v>12</v>
      </c>
      <c r="G8" s="49" t="s">
        <v>13</v>
      </c>
      <c r="H8" s="49" t="s">
        <v>14</v>
      </c>
      <c r="I8" s="14"/>
    </row>
    <row r="9" spans="1:10" ht="14.25" thickBot="1">
      <c r="A9" s="13">
        <v>9</v>
      </c>
      <c r="D9" s="47" t="s">
        <v>25</v>
      </c>
      <c r="E9" s="48">
        <v>5</v>
      </c>
      <c r="F9" s="2"/>
      <c r="G9" s="55" t="s">
        <v>211</v>
      </c>
      <c r="H9" s="56"/>
      <c r="I9" s="56"/>
      <c r="J9" s="54"/>
    </row>
    <row r="10" spans="1:8" ht="13.5">
      <c r="A10" s="13">
        <v>10</v>
      </c>
      <c r="D10" s="2"/>
      <c r="E10" s="2"/>
      <c r="F10" s="2"/>
      <c r="G10" s="2"/>
      <c r="H10" s="2"/>
    </row>
    <row r="11" spans="1:8" ht="13.5">
      <c r="A11" s="13">
        <v>11</v>
      </c>
      <c r="D11" s="34" t="s">
        <v>26</v>
      </c>
      <c r="E11" s="22" t="str">
        <f>IF(E12=E32,E14,IF(E12=F32,F14,G14))</f>
        <v>相沢ﾒｶﾞﾈ</v>
      </c>
      <c r="F11" s="2"/>
      <c r="G11" s="2"/>
      <c r="H11" s="2"/>
    </row>
    <row r="12" spans="1:8" ht="13.5">
      <c r="A12" s="13">
        <v>12</v>
      </c>
      <c r="D12" s="34" t="s">
        <v>27</v>
      </c>
      <c r="E12" s="52">
        <f>MIN(E32:G32)</f>
        <v>11500</v>
      </c>
      <c r="F12" s="2"/>
      <c r="G12" s="2"/>
      <c r="H12" s="2"/>
    </row>
    <row r="13" spans="1:8" ht="14.25" thickBot="1">
      <c r="A13" s="13">
        <v>13</v>
      </c>
      <c r="D13" s="2"/>
      <c r="E13" s="2"/>
      <c r="F13" s="2"/>
      <c r="G13" s="2"/>
      <c r="H13" s="2"/>
    </row>
    <row r="14" spans="1:10" ht="14.25" thickBot="1">
      <c r="A14" s="13">
        <v>14</v>
      </c>
      <c r="D14" s="35"/>
      <c r="E14" s="36" t="s">
        <v>31</v>
      </c>
      <c r="F14" s="36" t="s">
        <v>32</v>
      </c>
      <c r="G14" s="36" t="s">
        <v>33</v>
      </c>
      <c r="H14" s="2"/>
      <c r="I14" s="53" t="s">
        <v>210</v>
      </c>
      <c r="J14" s="54"/>
    </row>
    <row r="15" spans="1:8" ht="13.5">
      <c r="A15" s="13">
        <v>15</v>
      </c>
      <c r="D15" s="35" t="s">
        <v>28</v>
      </c>
      <c r="E15" s="25">
        <v>2300</v>
      </c>
      <c r="F15" s="26">
        <v>2350</v>
      </c>
      <c r="G15" s="26">
        <v>2200</v>
      </c>
      <c r="H15" s="2"/>
    </row>
    <row r="16" spans="1:8" ht="13.5">
      <c r="A16" s="13">
        <v>16</v>
      </c>
      <c r="D16" s="35" t="s">
        <v>29</v>
      </c>
      <c r="E16" s="26">
        <v>315</v>
      </c>
      <c r="F16" s="26">
        <v>580</v>
      </c>
      <c r="G16" s="26">
        <v>800</v>
      </c>
      <c r="H16" s="2"/>
    </row>
    <row r="17" spans="1:7" ht="13.5">
      <c r="A17" s="13">
        <v>17</v>
      </c>
      <c r="D17" s="35" t="s">
        <v>30</v>
      </c>
      <c r="E17" s="21">
        <v>10000</v>
      </c>
      <c r="F17" s="21">
        <v>5000</v>
      </c>
      <c r="G17" s="21">
        <v>15000</v>
      </c>
    </row>
    <row r="18" ht="13.5">
      <c r="A18" s="13">
        <v>18</v>
      </c>
    </row>
    <row r="19" spans="1:2" ht="13.5">
      <c r="A19" s="13">
        <v>19</v>
      </c>
      <c r="B19" s="10" t="s">
        <v>4</v>
      </c>
    </row>
    <row r="20" spans="1:4" ht="13.5">
      <c r="A20" s="13">
        <v>20</v>
      </c>
      <c r="C20" s="2">
        <v>1</v>
      </c>
      <c r="D20" s="20" t="s">
        <v>87</v>
      </c>
    </row>
    <row r="21" spans="1:6" ht="13.5">
      <c r="A21" s="13">
        <v>21</v>
      </c>
      <c r="C21" s="2"/>
      <c r="D21" s="3"/>
      <c r="E21" s="3" t="s">
        <v>88</v>
      </c>
      <c r="F21" s="6"/>
    </row>
    <row r="22" spans="1:4" ht="13.5">
      <c r="A22" s="13">
        <v>22</v>
      </c>
      <c r="C22" s="2">
        <v>2</v>
      </c>
      <c r="D22" s="2" t="s">
        <v>89</v>
      </c>
    </row>
    <row r="23" spans="1:5" ht="13.5">
      <c r="A23" s="13">
        <v>23</v>
      </c>
      <c r="B23" s="5"/>
      <c r="C23" s="10"/>
      <c r="D23" s="5"/>
      <c r="E23" s="3" t="s">
        <v>90</v>
      </c>
    </row>
    <row r="24" spans="1:4" ht="13.5">
      <c r="A24" s="13">
        <v>24</v>
      </c>
      <c r="C24" s="2">
        <v>3</v>
      </c>
      <c r="D24" s="2" t="s">
        <v>91</v>
      </c>
    </row>
    <row r="25" spans="1:5" ht="13.5">
      <c r="A25" s="13">
        <v>25</v>
      </c>
      <c r="E25" s="3" t="s">
        <v>88</v>
      </c>
    </row>
    <row r="26" spans="1:8" ht="14.25" thickBot="1">
      <c r="A26" s="13">
        <v>26</v>
      </c>
      <c r="B26" s="49" t="s">
        <v>97</v>
      </c>
      <c r="C26" s="49" t="s">
        <v>96</v>
      </c>
      <c r="D26" s="49" t="s">
        <v>10</v>
      </c>
      <c r="E26" s="49" t="s">
        <v>11</v>
      </c>
      <c r="F26" s="49" t="s">
        <v>12</v>
      </c>
      <c r="G26" s="49" t="s">
        <v>13</v>
      </c>
      <c r="H26" s="49" t="s">
        <v>14</v>
      </c>
    </row>
    <row r="27" spans="1:2" ht="14.25" thickBot="1">
      <c r="A27" s="13">
        <v>27</v>
      </c>
      <c r="B27" s="10" t="s">
        <v>5</v>
      </c>
    </row>
    <row r="28" spans="1:9" ht="14.25" thickBot="1">
      <c r="A28" s="13">
        <v>28</v>
      </c>
      <c r="B28" s="2">
        <v>1</v>
      </c>
      <c r="C28" s="20" t="s">
        <v>87</v>
      </c>
      <c r="I28" s="42" t="s">
        <v>93</v>
      </c>
    </row>
    <row r="29" ht="14.25" thickBot="1">
      <c r="A29" s="13">
        <v>29</v>
      </c>
    </row>
    <row r="30" spans="1:10" ht="14.25" thickBot="1">
      <c r="A30" s="13">
        <v>30</v>
      </c>
      <c r="D30" s="57" t="s">
        <v>92</v>
      </c>
      <c r="E30" s="41">
        <f>E15*$E$9</f>
        <v>11500</v>
      </c>
      <c r="F30" s="21">
        <f>F15*$E$9</f>
        <v>11750</v>
      </c>
      <c r="G30" s="21">
        <f>G15*$E$9</f>
        <v>11000</v>
      </c>
      <c r="I30" s="43" t="s">
        <v>94</v>
      </c>
      <c r="J30" s="44"/>
    </row>
    <row r="31" spans="1:7" ht="13.5">
      <c r="A31" s="13">
        <v>31</v>
      </c>
      <c r="D31" s="57" t="s">
        <v>29</v>
      </c>
      <c r="E31" s="45">
        <f>IF(E30&gt;=E17,0,E16)</f>
        <v>0</v>
      </c>
      <c r="F31" s="21">
        <f>IF(F30&gt;=F17,0,F16)</f>
        <v>0</v>
      </c>
      <c r="G31" s="21">
        <f>IF(G30&gt;=G17,0,G16)</f>
        <v>800</v>
      </c>
    </row>
    <row r="32" spans="1:7" ht="14.25" thickBot="1">
      <c r="A32" s="13">
        <v>32</v>
      </c>
      <c r="D32" s="57" t="s">
        <v>1</v>
      </c>
      <c r="E32" s="21">
        <f>E30+E31</f>
        <v>11500</v>
      </c>
      <c r="F32" s="21">
        <f>F30+F31</f>
        <v>11750</v>
      </c>
      <c r="G32" s="21">
        <f>G30+G31</f>
        <v>11800</v>
      </c>
    </row>
    <row r="33" spans="1:9" ht="14.25" thickBot="1">
      <c r="A33" s="13">
        <v>33</v>
      </c>
      <c r="B33" s="5"/>
      <c r="C33" s="5" t="s">
        <v>18</v>
      </c>
      <c r="D33" s="5"/>
      <c r="I33" s="46" t="s">
        <v>95</v>
      </c>
    </row>
    <row r="34" spans="3:11" ht="13.5">
      <c r="C34" t="s">
        <v>6</v>
      </c>
      <c r="D34" s="50" t="s">
        <v>98</v>
      </c>
      <c r="E34" s="74" t="s">
        <v>201</v>
      </c>
      <c r="F34" s="74"/>
      <c r="G34" s="74"/>
      <c r="H34" s="74"/>
      <c r="I34" s="74"/>
      <c r="J34" s="74"/>
      <c r="K34" s="74"/>
    </row>
    <row r="35" spans="3:11" ht="13.5">
      <c r="C35" t="s">
        <v>7</v>
      </c>
      <c r="D35" s="51" t="s">
        <v>99</v>
      </c>
      <c r="E35" s="74" t="s">
        <v>232</v>
      </c>
      <c r="F35" s="74"/>
      <c r="G35" s="74"/>
      <c r="H35" s="74"/>
      <c r="I35" s="74"/>
      <c r="J35" s="74"/>
      <c r="K35" s="74"/>
    </row>
    <row r="36" spans="5:11" ht="13.5">
      <c r="E36" s="74" t="s">
        <v>100</v>
      </c>
      <c r="F36" s="74"/>
      <c r="G36" s="74"/>
      <c r="H36" s="74"/>
      <c r="I36" s="74" t="s">
        <v>202</v>
      </c>
      <c r="J36" s="74"/>
      <c r="K36" s="74"/>
    </row>
    <row r="37" spans="5:11" ht="13.5">
      <c r="E37" s="74"/>
      <c r="F37" s="74" t="s">
        <v>233</v>
      </c>
      <c r="G37" s="74"/>
      <c r="H37" s="74"/>
      <c r="I37" s="74"/>
      <c r="J37" s="74"/>
      <c r="K37" s="74"/>
    </row>
    <row r="38" spans="4:11" ht="13.5">
      <c r="D38" s="5"/>
      <c r="E38" s="74" t="s">
        <v>101</v>
      </c>
      <c r="F38" s="74"/>
      <c r="G38" s="74"/>
      <c r="H38" s="74"/>
      <c r="I38" s="74"/>
      <c r="J38" s="74"/>
      <c r="K38" s="74"/>
    </row>
    <row r="39" spans="5:11" ht="13.5">
      <c r="E39" s="74" t="s">
        <v>102</v>
      </c>
      <c r="F39" s="74"/>
      <c r="G39" s="74"/>
      <c r="H39" s="74"/>
      <c r="I39" s="74"/>
      <c r="J39" s="74"/>
      <c r="K39" s="74"/>
    </row>
    <row r="40" spans="3:11" ht="13.5">
      <c r="C40" t="s">
        <v>8</v>
      </c>
      <c r="D40" t="s">
        <v>103</v>
      </c>
      <c r="E40" s="74" t="s">
        <v>230</v>
      </c>
      <c r="F40" s="74"/>
      <c r="G40" s="74"/>
      <c r="H40" s="74"/>
      <c r="I40" s="74"/>
      <c r="J40" s="74"/>
      <c r="K40" s="74"/>
    </row>
    <row r="41" spans="3:11" ht="13.5">
      <c r="C41" t="s">
        <v>104</v>
      </c>
      <c r="D41" t="s">
        <v>105</v>
      </c>
      <c r="E41" s="74" t="s">
        <v>231</v>
      </c>
      <c r="F41" s="74"/>
      <c r="G41" s="74"/>
      <c r="H41" s="74"/>
      <c r="I41" s="74"/>
      <c r="J41" s="74"/>
      <c r="K41" s="74"/>
    </row>
    <row r="43" spans="2:9" ht="13.5">
      <c r="B43" s="2">
        <v>2</v>
      </c>
      <c r="C43" s="2" t="s">
        <v>106</v>
      </c>
      <c r="D43" s="4"/>
      <c r="E43" s="11"/>
      <c r="I43" s="4"/>
    </row>
    <row r="44" spans="4:9" ht="13.5">
      <c r="D44" t="s">
        <v>107</v>
      </c>
      <c r="I44" s="4"/>
    </row>
    <row r="45" spans="3:4" ht="14.25" thickBot="1">
      <c r="C45" t="s">
        <v>108</v>
      </c>
      <c r="D45" t="s">
        <v>109</v>
      </c>
    </row>
    <row r="46" spans="4:6" ht="14.25" thickBot="1">
      <c r="D46" s="4" t="s">
        <v>110</v>
      </c>
      <c r="E46" s="53" t="s">
        <v>111</v>
      </c>
      <c r="F46" s="54"/>
    </row>
    <row r="47" spans="4:9" ht="13.5">
      <c r="D47" s="5" t="s">
        <v>112</v>
      </c>
      <c r="E47" s="74" t="s">
        <v>234</v>
      </c>
      <c r="F47" s="74"/>
      <c r="G47" s="74"/>
      <c r="H47" s="74"/>
      <c r="I47" s="74"/>
    </row>
    <row r="49" spans="2:3" ht="13.5">
      <c r="B49" s="2">
        <v>3</v>
      </c>
      <c r="C49" s="2" t="s">
        <v>91</v>
      </c>
    </row>
    <row r="50" ht="13.5">
      <c r="D50" s="74" t="s">
        <v>113</v>
      </c>
    </row>
    <row r="51" ht="13.5">
      <c r="D51" s="74" t="s">
        <v>114</v>
      </c>
    </row>
    <row r="52" ht="13.5">
      <c r="D52" s="74" t="s">
        <v>124</v>
      </c>
    </row>
    <row r="53" ht="14.25" thickBot="1">
      <c r="D53" s="74" t="s">
        <v>115</v>
      </c>
    </row>
    <row r="54" spans="4:8" ht="14.25" thickBot="1">
      <c r="D54" s="4" t="s">
        <v>117</v>
      </c>
      <c r="E54" s="55" t="s">
        <v>116</v>
      </c>
      <c r="F54" s="56"/>
      <c r="G54" s="56"/>
      <c r="H54" s="54"/>
    </row>
    <row r="55" spans="4:5" ht="13.5">
      <c r="D55" s="5" t="s">
        <v>112</v>
      </c>
      <c r="E55" s="74" t="s">
        <v>235</v>
      </c>
    </row>
    <row r="56" ht="13.5">
      <c r="E56" s="74" t="s">
        <v>125</v>
      </c>
    </row>
    <row r="57" ht="13.5">
      <c r="E57" s="74" t="s">
        <v>236</v>
      </c>
    </row>
    <row r="58" ht="13.5">
      <c r="E58" s="74" t="s">
        <v>118</v>
      </c>
    </row>
    <row r="59" spans="2:3" ht="13.5">
      <c r="B59" s="2">
        <v>4</v>
      </c>
      <c r="C59" t="s">
        <v>237</v>
      </c>
    </row>
  </sheetData>
  <printOptions/>
  <pageMargins left="0.3937007874015748" right="0" top="0.3937007874015748" bottom="0.3937007874015748" header="0" footer="0"/>
  <pageSetup orientation="portrait" paperSize="9" r:id="rId2"/>
  <headerFooter alignWithMargins="0">
    <oddFooter>&amp;Lma_宮　　&amp;D&amp;C&amp;A&amp;R&amp;F</oddFooter>
  </headerFooter>
  <drawing r:id="rId1"/>
</worksheet>
</file>

<file path=xl/worksheets/sheet3.xml><?xml version="1.0" encoding="utf-8"?>
<worksheet xmlns="http://schemas.openxmlformats.org/spreadsheetml/2006/main" xmlns:r="http://schemas.openxmlformats.org/officeDocument/2006/relationships">
  <dimension ref="A1:K51"/>
  <sheetViews>
    <sheetView workbookViewId="0" topLeftCell="A1">
      <selection activeCell="D10" sqref="D10"/>
    </sheetView>
  </sheetViews>
  <sheetFormatPr defaultColWidth="9.00390625" defaultRowHeight="13.5"/>
  <cols>
    <col min="1" max="1" width="3.25390625" style="0" customWidth="1"/>
    <col min="2" max="2" width="2.50390625" style="0" customWidth="1"/>
    <col min="3" max="3" width="3.25390625" style="0" customWidth="1"/>
    <col min="5" max="5" width="11.625" style="0" customWidth="1"/>
    <col min="7" max="7" width="6.125" style="0" customWidth="1"/>
    <col min="8" max="8" width="17.375" style="0" customWidth="1"/>
    <col min="11" max="11" width="9.25390625" style="0" bestFit="1" customWidth="1"/>
    <col min="12" max="12" width="13.25390625" style="0" customWidth="1"/>
    <col min="13" max="13" width="2.625" style="0" customWidth="1"/>
    <col min="14" max="14" width="2.375" style="0" customWidth="1"/>
  </cols>
  <sheetData>
    <row r="1" spans="2:3" ht="17.25">
      <c r="B1" s="58" t="s">
        <v>97</v>
      </c>
      <c r="C1" s="58" t="s">
        <v>34</v>
      </c>
    </row>
    <row r="2" ht="16.5" customHeight="1">
      <c r="D2" s="10" t="s">
        <v>153</v>
      </c>
    </row>
    <row r="3" spans="4:11" ht="13.5">
      <c r="D3" s="75" t="s">
        <v>121</v>
      </c>
      <c r="E3" s="74"/>
      <c r="F3" s="74"/>
      <c r="G3" s="74"/>
      <c r="H3" s="74"/>
      <c r="I3" s="74"/>
      <c r="J3" s="74"/>
      <c r="K3" s="74"/>
    </row>
    <row r="4" spans="4:11" ht="13.5">
      <c r="D4" s="74" t="s">
        <v>35</v>
      </c>
      <c r="E4" s="74"/>
      <c r="F4" s="74"/>
      <c r="G4" s="74"/>
      <c r="H4" s="74"/>
      <c r="I4" s="74"/>
      <c r="J4" s="74"/>
      <c r="K4" s="74"/>
    </row>
    <row r="5" spans="4:11" ht="13.5">
      <c r="D5" s="74" t="s">
        <v>36</v>
      </c>
      <c r="E5" s="74"/>
      <c r="F5" s="74"/>
      <c r="G5" s="74"/>
      <c r="H5" s="74"/>
      <c r="I5" s="74"/>
      <c r="J5" s="74"/>
      <c r="K5" s="74"/>
    </row>
    <row r="6" spans="4:11" ht="13.5">
      <c r="D6" s="74" t="s">
        <v>37</v>
      </c>
      <c r="E6" s="74"/>
      <c r="F6" s="74"/>
      <c r="G6" s="74"/>
      <c r="H6" s="74"/>
      <c r="I6" s="74"/>
      <c r="J6" s="74"/>
      <c r="K6" s="74"/>
    </row>
    <row r="8" spans="2:9" ht="14.25" thickBot="1">
      <c r="B8" s="12" t="s">
        <v>2</v>
      </c>
      <c r="C8" s="12" t="s">
        <v>9</v>
      </c>
      <c r="D8" s="12" t="s">
        <v>10</v>
      </c>
      <c r="E8" s="12" t="s">
        <v>11</v>
      </c>
      <c r="F8" s="12" t="s">
        <v>12</v>
      </c>
      <c r="G8" s="12" t="s">
        <v>13</v>
      </c>
      <c r="H8" s="12" t="s">
        <v>14</v>
      </c>
      <c r="I8" s="12" t="s">
        <v>15</v>
      </c>
    </row>
    <row r="9" spans="1:3" ht="13.5">
      <c r="A9" s="13">
        <v>9</v>
      </c>
      <c r="C9" s="2"/>
    </row>
    <row r="10" spans="1:7" ht="13.5">
      <c r="A10" s="13">
        <v>10</v>
      </c>
      <c r="D10" t="s">
        <v>38</v>
      </c>
      <c r="G10" t="s">
        <v>43</v>
      </c>
    </row>
    <row r="11" spans="1:9" ht="13.5">
      <c r="A11" s="13">
        <v>11</v>
      </c>
      <c r="D11" s="31" t="s">
        <v>55</v>
      </c>
      <c r="E11" s="17">
        <v>14910</v>
      </c>
      <c r="F11" t="s">
        <v>41</v>
      </c>
      <c r="G11" s="40" t="s">
        <v>40</v>
      </c>
      <c r="H11" s="40" t="s">
        <v>44</v>
      </c>
      <c r="I11" s="40" t="s">
        <v>55</v>
      </c>
    </row>
    <row r="12" spans="1:9" ht="13.5">
      <c r="A12" s="13">
        <v>12</v>
      </c>
      <c r="G12" s="17">
        <v>1</v>
      </c>
      <c r="H12" s="17" t="s">
        <v>45</v>
      </c>
      <c r="I12" s="27">
        <v>23509</v>
      </c>
    </row>
    <row r="13" spans="1:9" ht="13.5">
      <c r="A13" s="13">
        <v>13</v>
      </c>
      <c r="D13" s="59" t="s">
        <v>40</v>
      </c>
      <c r="E13" s="17">
        <f>IF(E15=11,"ランク外",E15)</f>
        <v>6</v>
      </c>
      <c r="F13" t="s">
        <v>42</v>
      </c>
      <c r="G13" s="17">
        <v>2</v>
      </c>
      <c r="H13" s="17" t="s">
        <v>46</v>
      </c>
      <c r="I13" s="27">
        <v>19508</v>
      </c>
    </row>
    <row r="14" spans="1:9" ht="14.25" thickBot="1">
      <c r="A14" s="13">
        <v>14</v>
      </c>
      <c r="G14" s="17">
        <v>3</v>
      </c>
      <c r="H14" s="17" t="s">
        <v>47</v>
      </c>
      <c r="I14" s="27">
        <v>16834</v>
      </c>
    </row>
    <row r="15" spans="1:9" ht="14.25" thickBot="1">
      <c r="A15" s="13">
        <v>15</v>
      </c>
      <c r="D15" s="18" t="s">
        <v>132</v>
      </c>
      <c r="E15" s="60">
        <f>RANK(E11,(E11,I12:I21))</f>
        <v>6</v>
      </c>
      <c r="F15" t="s">
        <v>42</v>
      </c>
      <c r="G15" s="17">
        <v>4</v>
      </c>
      <c r="H15" s="17" t="s">
        <v>48</v>
      </c>
      <c r="I15" s="27">
        <v>16106</v>
      </c>
    </row>
    <row r="16" spans="1:9" ht="13.5">
      <c r="A16" s="13">
        <v>16</v>
      </c>
      <c r="G16" s="17">
        <v>5</v>
      </c>
      <c r="H16" s="17" t="s">
        <v>49</v>
      </c>
      <c r="I16" s="27">
        <v>15003</v>
      </c>
    </row>
    <row r="17" spans="1:9" ht="14.25" thickBot="1">
      <c r="A17" s="13">
        <v>17</v>
      </c>
      <c r="G17" s="17">
        <v>6</v>
      </c>
      <c r="H17" s="17" t="s">
        <v>50</v>
      </c>
      <c r="I17" s="27">
        <v>14202</v>
      </c>
    </row>
    <row r="18" spans="1:9" ht="14.25" thickBot="1">
      <c r="A18" s="13">
        <v>18</v>
      </c>
      <c r="D18" s="55" t="s">
        <v>135</v>
      </c>
      <c r="E18" s="54"/>
      <c r="G18" s="17">
        <v>7</v>
      </c>
      <c r="H18" s="17" t="s">
        <v>51</v>
      </c>
      <c r="I18" s="27">
        <v>14105</v>
      </c>
    </row>
    <row r="19" spans="1:9" ht="14.25" thickBot="1">
      <c r="A19" s="13">
        <v>19</v>
      </c>
      <c r="G19" s="17">
        <v>8</v>
      </c>
      <c r="H19" s="17" t="s">
        <v>52</v>
      </c>
      <c r="I19" s="27">
        <v>14050</v>
      </c>
    </row>
    <row r="20" spans="1:9" ht="14.25" thickBot="1">
      <c r="A20" s="13">
        <v>20</v>
      </c>
      <c r="D20" s="55" t="s">
        <v>217</v>
      </c>
      <c r="E20" s="56"/>
      <c r="F20" s="54"/>
      <c r="G20" s="17">
        <v>9</v>
      </c>
      <c r="H20" s="17" t="s">
        <v>53</v>
      </c>
      <c r="I20" s="27">
        <v>13020</v>
      </c>
    </row>
    <row r="21" spans="1:9" ht="13.5">
      <c r="A21" s="13">
        <v>21</v>
      </c>
      <c r="B21" s="5"/>
      <c r="G21" s="17">
        <v>10</v>
      </c>
      <c r="H21" s="17" t="s">
        <v>54</v>
      </c>
      <c r="I21" s="27">
        <v>12607</v>
      </c>
    </row>
    <row r="22" spans="2:9" ht="13.5">
      <c r="B22" s="10" t="s">
        <v>4</v>
      </c>
      <c r="G22" s="8"/>
      <c r="H22" s="8" t="str">
        <f>D11</f>
        <v>観客数</v>
      </c>
      <c r="I22" s="63">
        <f>E11</f>
        <v>14910</v>
      </c>
    </row>
    <row r="23" spans="2:3" ht="13.5">
      <c r="B23" s="2">
        <v>1</v>
      </c>
      <c r="C23" s="2" t="s">
        <v>127</v>
      </c>
    </row>
    <row r="24" spans="4:9" ht="13.5">
      <c r="D24" s="74" t="s">
        <v>129</v>
      </c>
      <c r="E24" s="74"/>
      <c r="F24" s="74"/>
      <c r="G24" s="74"/>
      <c r="H24" s="74"/>
      <c r="I24" s="74"/>
    </row>
    <row r="25" spans="4:9" ht="13.5">
      <c r="D25" s="74" t="s">
        <v>128</v>
      </c>
      <c r="E25" s="74"/>
      <c r="F25" s="74"/>
      <c r="G25" s="74"/>
      <c r="H25" s="74"/>
      <c r="I25" s="74"/>
    </row>
    <row r="26" spans="2:3" ht="13.5">
      <c r="B26" s="2">
        <v>2</v>
      </c>
      <c r="C26" s="2" t="s">
        <v>130</v>
      </c>
    </row>
    <row r="27" spans="4:8" ht="13.5">
      <c r="D27" s="74" t="s">
        <v>131</v>
      </c>
      <c r="E27" s="74"/>
      <c r="F27" s="74"/>
      <c r="G27" s="74"/>
      <c r="H27" s="74"/>
    </row>
    <row r="29" ht="13.5">
      <c r="B29" s="10" t="s">
        <v>5</v>
      </c>
    </row>
    <row r="30" spans="2:3" ht="13.5">
      <c r="B30" s="2">
        <v>1</v>
      </c>
      <c r="C30" s="2" t="s">
        <v>127</v>
      </c>
    </row>
    <row r="31" spans="3:4" ht="14.25" thickBot="1">
      <c r="C31" t="s">
        <v>108</v>
      </c>
      <c r="D31" s="51" t="s">
        <v>133</v>
      </c>
    </row>
    <row r="32" spans="4:8" ht="14.25" thickBot="1">
      <c r="D32" t="s">
        <v>134</v>
      </c>
      <c r="F32" s="61" t="s">
        <v>137</v>
      </c>
      <c r="G32" s="62" t="s">
        <v>136</v>
      </c>
      <c r="H32" s="54"/>
    </row>
    <row r="33" spans="3:4" ht="13.5">
      <c r="C33" s="5" t="s">
        <v>112</v>
      </c>
      <c r="D33" s="5"/>
    </row>
    <row r="34" spans="4:10" ht="13.5">
      <c r="D34" s="74" t="s">
        <v>245</v>
      </c>
      <c r="E34" s="74"/>
      <c r="F34" s="74"/>
      <c r="G34" s="74"/>
      <c r="H34" s="74"/>
      <c r="I34" s="74"/>
      <c r="J34" s="74"/>
    </row>
    <row r="35" spans="4:10" ht="13.5">
      <c r="D35" s="74" t="s">
        <v>247</v>
      </c>
      <c r="E35" s="74"/>
      <c r="F35" s="74"/>
      <c r="G35" s="74"/>
      <c r="H35" s="74"/>
      <c r="I35" s="74"/>
      <c r="J35" s="74"/>
    </row>
    <row r="36" spans="4:10" ht="13.5">
      <c r="D36" s="74"/>
      <c r="E36" s="80" t="s">
        <v>246</v>
      </c>
      <c r="F36" s="80"/>
      <c r="G36" s="80"/>
      <c r="H36" s="80"/>
      <c r="I36" s="74"/>
      <c r="J36" s="74"/>
    </row>
    <row r="37" spans="4:10" ht="13.5">
      <c r="D37" s="74" t="s">
        <v>138</v>
      </c>
      <c r="E37" s="74"/>
      <c r="F37" s="74"/>
      <c r="G37" s="74"/>
      <c r="H37" s="74"/>
      <c r="I37" s="74"/>
      <c r="J37" s="74"/>
    </row>
    <row r="38" spans="4:10" ht="13.5">
      <c r="D38" s="74" t="s">
        <v>144</v>
      </c>
      <c r="E38" s="74"/>
      <c r="F38" s="74"/>
      <c r="G38" s="74"/>
      <c r="H38" s="74"/>
      <c r="I38" s="74"/>
      <c r="J38" s="74"/>
    </row>
    <row r="39" spans="3:4" ht="13.5">
      <c r="C39" s="5" t="s">
        <v>139</v>
      </c>
      <c r="D39" s="51" t="s">
        <v>140</v>
      </c>
    </row>
    <row r="40" ht="14.25" thickBot="1">
      <c r="D40" s="51" t="s">
        <v>141</v>
      </c>
    </row>
    <row r="41" spans="2:8" ht="14.25" thickBot="1">
      <c r="B41" s="2"/>
      <c r="C41" s="2"/>
      <c r="D41" s="51" t="s">
        <v>142</v>
      </c>
      <c r="F41" s="61" t="s">
        <v>137</v>
      </c>
      <c r="G41" s="55" t="s">
        <v>143</v>
      </c>
      <c r="H41" s="54"/>
    </row>
    <row r="42" spans="2:4" ht="13.5">
      <c r="B42" s="2">
        <v>2</v>
      </c>
      <c r="C42" s="2" t="s">
        <v>130</v>
      </c>
      <c r="D42" s="7"/>
    </row>
    <row r="43" spans="3:4" ht="14.25" thickBot="1">
      <c r="C43" t="s">
        <v>148</v>
      </c>
      <c r="D43" s="51" t="s">
        <v>145</v>
      </c>
    </row>
    <row r="44" spans="4:7" ht="14.25" thickBot="1">
      <c r="D44" s="4" t="s">
        <v>146</v>
      </c>
      <c r="E44" s="55" t="s">
        <v>147</v>
      </c>
      <c r="F44" s="56"/>
      <c r="G44" s="54"/>
    </row>
    <row r="45" spans="4:7" ht="13.5">
      <c r="D45" s="4"/>
      <c r="E45" s="81" t="s">
        <v>248</v>
      </c>
      <c r="F45" s="28"/>
      <c r="G45" s="28"/>
    </row>
    <row r="46" ht="13.5">
      <c r="C46" s="5" t="s">
        <v>112</v>
      </c>
    </row>
    <row r="47" spans="4:10" ht="13.5">
      <c r="D47" s="74" t="s">
        <v>249</v>
      </c>
      <c r="E47" s="74"/>
      <c r="F47" s="74"/>
      <c r="G47" s="74"/>
      <c r="H47" s="74"/>
      <c r="I47" s="74"/>
      <c r="J47" s="74"/>
    </row>
    <row r="48" spans="4:10" ht="13.5">
      <c r="D48" s="74" t="s">
        <v>150</v>
      </c>
      <c r="E48" s="74"/>
      <c r="F48" s="74"/>
      <c r="G48" s="74"/>
      <c r="H48" s="74"/>
      <c r="I48" s="74"/>
      <c r="J48" s="74"/>
    </row>
    <row r="49" spans="4:10" ht="13.5">
      <c r="D49" s="74"/>
      <c r="E49" s="74" t="s">
        <v>151</v>
      </c>
      <c r="F49" s="74"/>
      <c r="G49" s="74"/>
      <c r="H49" s="74"/>
      <c r="I49" s="74"/>
      <c r="J49" s="74"/>
    </row>
    <row r="50" spans="4:10" ht="13.5">
      <c r="D50" s="74" t="s">
        <v>149</v>
      </c>
      <c r="E50" s="74"/>
      <c r="F50" s="74"/>
      <c r="G50" s="74"/>
      <c r="H50" s="74"/>
      <c r="I50" s="74"/>
      <c r="J50" s="74"/>
    </row>
    <row r="51" spans="4:10" ht="13.5">
      <c r="D51" s="74"/>
      <c r="E51" s="74"/>
      <c r="F51" s="74"/>
      <c r="G51" s="74"/>
      <c r="H51" s="74"/>
      <c r="I51" s="74"/>
      <c r="J51" s="74"/>
    </row>
  </sheetData>
  <printOptions/>
  <pageMargins left="0.5905511811023623" right="0" top="0.5905511811023623" bottom="0.3937007874015748" header="0" footer="0"/>
  <pageSetup orientation="portrait" paperSize="9" r:id="rId2"/>
  <headerFooter alignWithMargins="0">
    <oddFooter>&amp;Lma_宮　　&amp;D&amp;C&amp;A&amp;R&amp;F</oddFooter>
  </headerFooter>
  <drawing r:id="rId1"/>
</worksheet>
</file>

<file path=xl/worksheets/sheet4.xml><?xml version="1.0" encoding="utf-8"?>
<worksheet xmlns="http://schemas.openxmlformats.org/spreadsheetml/2006/main" xmlns:r="http://schemas.openxmlformats.org/officeDocument/2006/relationships">
  <dimension ref="A1:K61"/>
  <sheetViews>
    <sheetView workbookViewId="0" topLeftCell="A1">
      <selection activeCell="D10" sqref="D10"/>
    </sheetView>
  </sheetViews>
  <sheetFormatPr defaultColWidth="9.00390625" defaultRowHeight="13.5"/>
  <cols>
    <col min="1" max="1" width="3.00390625" style="0" customWidth="1"/>
    <col min="2" max="2" width="2.875" style="0" customWidth="1"/>
    <col min="3" max="3" width="2.625" style="0" customWidth="1"/>
    <col min="4" max="4" width="12.625" style="0" customWidth="1"/>
    <col min="5" max="5" width="9.125" style="0" customWidth="1"/>
    <col min="6" max="6" width="9.625" style="0" customWidth="1"/>
    <col min="7" max="7" width="10.50390625" style="0" customWidth="1"/>
    <col min="8" max="8" width="19.25390625" style="0" customWidth="1"/>
    <col min="9" max="9" width="3.125" style="0" customWidth="1"/>
    <col min="10" max="10" width="10.75390625" style="0" customWidth="1"/>
    <col min="11" max="11" width="11.375" style="0" customWidth="1"/>
    <col min="12" max="12" width="4.50390625" style="0" customWidth="1"/>
    <col min="14" max="14" width="6.125" style="0" customWidth="1"/>
    <col min="15" max="15" width="6.25390625" style="0" customWidth="1"/>
    <col min="16" max="16" width="5.125" style="0" customWidth="1"/>
    <col min="17" max="17" width="5.375" style="0" customWidth="1"/>
  </cols>
  <sheetData>
    <row r="1" spans="2:3" ht="17.25">
      <c r="B1" s="58" t="s">
        <v>3</v>
      </c>
      <c r="C1" s="58" t="s">
        <v>56</v>
      </c>
    </row>
    <row r="2" ht="13.5">
      <c r="D2" s="10" t="s">
        <v>154</v>
      </c>
    </row>
    <row r="3" ht="13.5">
      <c r="D3" s="74" t="s">
        <v>57</v>
      </c>
    </row>
    <row r="4" ht="13.5">
      <c r="D4" s="74" t="s">
        <v>122</v>
      </c>
    </row>
    <row r="5" ht="13.5">
      <c r="D5" s="74" t="s">
        <v>58</v>
      </c>
    </row>
    <row r="6" spans="4:8" ht="7.5" customHeight="1">
      <c r="D6" s="5"/>
      <c r="E6" s="5"/>
      <c r="F6" s="5"/>
      <c r="G6" s="5"/>
      <c r="H6" s="5"/>
    </row>
    <row r="7" spans="2:11" ht="14.25" thickBot="1">
      <c r="B7" s="12" t="s">
        <v>2</v>
      </c>
      <c r="C7" s="12" t="s">
        <v>9</v>
      </c>
      <c r="D7" s="12" t="s">
        <v>10</v>
      </c>
      <c r="E7" s="12" t="s">
        <v>11</v>
      </c>
      <c r="F7" s="12" t="s">
        <v>12</v>
      </c>
      <c r="G7" s="12" t="s">
        <v>13</v>
      </c>
      <c r="H7" s="12" t="s">
        <v>14</v>
      </c>
      <c r="I7" s="12" t="s">
        <v>15</v>
      </c>
      <c r="J7" s="12" t="s">
        <v>16</v>
      </c>
      <c r="K7" s="12" t="s">
        <v>17</v>
      </c>
    </row>
    <row r="8" spans="1:10" ht="14.25" thickBot="1">
      <c r="A8" s="13">
        <v>8</v>
      </c>
      <c r="J8" t="s">
        <v>254</v>
      </c>
    </row>
    <row r="9" spans="1:11" ht="13.5">
      <c r="A9" s="13">
        <v>9</v>
      </c>
      <c r="D9" s="31" t="s">
        <v>59</v>
      </c>
      <c r="E9" s="30">
        <v>23931</v>
      </c>
      <c r="G9" s="33" t="s">
        <v>60</v>
      </c>
      <c r="H9" s="33" t="s">
        <v>73</v>
      </c>
      <c r="J9" s="67">
        <v>39814</v>
      </c>
      <c r="K9" s="64" t="s">
        <v>70</v>
      </c>
    </row>
    <row r="10" spans="1:11" ht="13.5">
      <c r="A10" s="13">
        <v>10</v>
      </c>
      <c r="G10" s="17" t="s">
        <v>61</v>
      </c>
      <c r="H10" s="17" t="s">
        <v>74</v>
      </c>
      <c r="J10" s="68">
        <v>39834</v>
      </c>
      <c r="K10" s="65" t="s">
        <v>71</v>
      </c>
    </row>
    <row r="11" spans="1:11" ht="13.5">
      <c r="A11" s="13">
        <v>11</v>
      </c>
      <c r="D11" s="32" t="s">
        <v>60</v>
      </c>
      <c r="E11" s="24" t="str">
        <f>VLOOKUP(E20,J9:K21,2)</f>
        <v>かに座</v>
      </c>
      <c r="G11" s="17" t="s">
        <v>62</v>
      </c>
      <c r="H11" s="17" t="s">
        <v>75</v>
      </c>
      <c r="J11" s="68">
        <v>39864</v>
      </c>
      <c r="K11" s="65" t="s">
        <v>72</v>
      </c>
    </row>
    <row r="12" spans="1:11" ht="13.5">
      <c r="A12" s="13">
        <v>12</v>
      </c>
      <c r="G12" s="17" t="s">
        <v>63</v>
      </c>
      <c r="H12" s="17" t="s">
        <v>76</v>
      </c>
      <c r="J12" s="68">
        <v>39893</v>
      </c>
      <c r="K12" s="65" t="s">
        <v>61</v>
      </c>
    </row>
    <row r="13" spans="1:11" ht="13.5">
      <c r="A13" s="13">
        <v>13</v>
      </c>
      <c r="G13" s="17" t="s">
        <v>64</v>
      </c>
      <c r="H13" s="17" t="s">
        <v>77</v>
      </c>
      <c r="J13" s="68">
        <v>39924</v>
      </c>
      <c r="K13" s="65" t="s">
        <v>62</v>
      </c>
    </row>
    <row r="14" spans="1:11" ht="13.5">
      <c r="A14" s="13">
        <v>14</v>
      </c>
      <c r="G14" s="17" t="s">
        <v>65</v>
      </c>
      <c r="H14" s="17" t="s">
        <v>78</v>
      </c>
      <c r="J14" s="68">
        <v>39955</v>
      </c>
      <c r="K14" s="65" t="s">
        <v>63</v>
      </c>
    </row>
    <row r="15" spans="1:11" ht="13.5">
      <c r="A15" s="13">
        <v>15</v>
      </c>
      <c r="G15" s="17" t="s">
        <v>66</v>
      </c>
      <c r="H15" s="17" t="s">
        <v>79</v>
      </c>
      <c r="J15" s="68">
        <v>39986</v>
      </c>
      <c r="K15" s="65" t="s">
        <v>64</v>
      </c>
    </row>
    <row r="16" spans="1:11" ht="13.5">
      <c r="A16" s="13">
        <v>16</v>
      </c>
      <c r="G16" s="17" t="s">
        <v>67</v>
      </c>
      <c r="H16" s="17" t="s">
        <v>80</v>
      </c>
      <c r="J16" s="68">
        <v>40017</v>
      </c>
      <c r="K16" s="65" t="s">
        <v>65</v>
      </c>
    </row>
    <row r="17" spans="1:11" ht="13.5">
      <c r="A17" s="13">
        <v>17</v>
      </c>
      <c r="G17" s="17" t="s">
        <v>68</v>
      </c>
      <c r="H17" s="17" t="s">
        <v>81</v>
      </c>
      <c r="J17" s="68">
        <v>40047</v>
      </c>
      <c r="K17" s="65" t="s">
        <v>66</v>
      </c>
    </row>
    <row r="18" spans="1:11" ht="13.5">
      <c r="A18" s="13">
        <v>18</v>
      </c>
      <c r="D18" s="17" t="s">
        <v>182</v>
      </c>
      <c r="E18" s="17">
        <f>MONTH(E9)</f>
        <v>7</v>
      </c>
      <c r="G18" s="17" t="s">
        <v>69</v>
      </c>
      <c r="H18" s="17" t="s">
        <v>82</v>
      </c>
      <c r="J18" s="68">
        <v>40079</v>
      </c>
      <c r="K18" s="65" t="s">
        <v>67</v>
      </c>
    </row>
    <row r="19" spans="1:11" ht="13.5">
      <c r="A19" s="13">
        <v>19</v>
      </c>
      <c r="D19" s="17" t="s">
        <v>183</v>
      </c>
      <c r="E19" s="17">
        <f>DAY(E9)</f>
        <v>8</v>
      </c>
      <c r="G19" s="17" t="s">
        <v>70</v>
      </c>
      <c r="H19" s="17" t="s">
        <v>83</v>
      </c>
      <c r="J19" s="68">
        <v>40110</v>
      </c>
      <c r="K19" s="65" t="s">
        <v>68</v>
      </c>
    </row>
    <row r="20" spans="1:11" ht="13.5">
      <c r="A20" s="13">
        <v>20</v>
      </c>
      <c r="D20" s="17" t="s">
        <v>184</v>
      </c>
      <c r="E20" s="30">
        <f>DATE(2009,E18,E19)</f>
        <v>40002</v>
      </c>
      <c r="G20" s="17" t="s">
        <v>71</v>
      </c>
      <c r="H20" s="17" t="s">
        <v>84</v>
      </c>
      <c r="J20" s="68">
        <v>40140</v>
      </c>
      <c r="K20" s="65" t="s">
        <v>69</v>
      </c>
    </row>
    <row r="21" spans="1:11" ht="14.25" thickBot="1">
      <c r="A21" s="13">
        <v>21</v>
      </c>
      <c r="B21" s="10"/>
      <c r="C21" s="10"/>
      <c r="G21" s="17" t="s">
        <v>72</v>
      </c>
      <c r="H21" s="17" t="s">
        <v>85</v>
      </c>
      <c r="J21" s="69">
        <v>40170</v>
      </c>
      <c r="K21" s="66" t="s">
        <v>70</v>
      </c>
    </row>
    <row r="22" spans="1:4" ht="13.5">
      <c r="A22" s="13">
        <v>22</v>
      </c>
      <c r="B22" s="10" t="s">
        <v>4</v>
      </c>
      <c r="C22" s="2"/>
      <c r="D22" s="51"/>
    </row>
    <row r="23" spans="3:4" ht="13.5">
      <c r="C23" s="2">
        <v>1</v>
      </c>
      <c r="D23" s="2" t="s">
        <v>155</v>
      </c>
    </row>
    <row r="24" spans="3:8" ht="13.5">
      <c r="C24" s="2">
        <v>2</v>
      </c>
      <c r="D24" s="2" t="s">
        <v>156</v>
      </c>
      <c r="G24" s="4" t="s">
        <v>157</v>
      </c>
      <c r="H24" s="4"/>
    </row>
    <row r="25" spans="3:8" ht="13.5">
      <c r="C25" s="2">
        <v>3</v>
      </c>
      <c r="D25" s="2" t="s">
        <v>158</v>
      </c>
      <c r="G25" s="4" t="s">
        <v>159</v>
      </c>
      <c r="H25" s="4"/>
    </row>
    <row r="26" spans="3:8" ht="13.5">
      <c r="C26" s="2">
        <v>4</v>
      </c>
      <c r="D26" s="2" t="s">
        <v>160</v>
      </c>
      <c r="E26" s="4"/>
      <c r="G26" s="4" t="s">
        <v>161</v>
      </c>
      <c r="H26" s="4"/>
    </row>
    <row r="27" ht="6" customHeight="1"/>
    <row r="28" ht="13.5">
      <c r="C28" t="s">
        <v>162</v>
      </c>
    </row>
    <row r="29" spans="3:4" ht="13.5">
      <c r="C29" s="51">
        <v>1</v>
      </c>
      <c r="D29" s="2" t="s">
        <v>163</v>
      </c>
    </row>
    <row r="30" spans="5:8" ht="13.5">
      <c r="E30" s="74" t="s">
        <v>164</v>
      </c>
      <c r="F30" s="4"/>
      <c r="G30" s="4"/>
      <c r="H30" s="4"/>
    </row>
    <row r="31" spans="3:4" ht="13.5">
      <c r="C31">
        <v>2</v>
      </c>
      <c r="D31" s="2" t="s">
        <v>165</v>
      </c>
    </row>
    <row r="32" ht="13.5">
      <c r="E32" s="74" t="s">
        <v>166</v>
      </c>
    </row>
    <row r="33" ht="13.5">
      <c r="E33" s="74" t="s">
        <v>167</v>
      </c>
    </row>
    <row r="34" ht="13.5">
      <c r="C34" t="s">
        <v>168</v>
      </c>
    </row>
    <row r="35" ht="13.5">
      <c r="B35" s="10" t="s">
        <v>5</v>
      </c>
    </row>
    <row r="36" spans="2:3" ht="13.5">
      <c r="B36" s="2">
        <v>1</v>
      </c>
      <c r="C36" s="2" t="s">
        <v>155</v>
      </c>
    </row>
    <row r="37" spans="3:10" ht="13.5">
      <c r="C37" t="s">
        <v>169</v>
      </c>
      <c r="D37" s="74" t="s">
        <v>170</v>
      </c>
      <c r="E37" s="74"/>
      <c r="F37" s="74" t="s">
        <v>171</v>
      </c>
      <c r="G37" s="74"/>
      <c r="H37" s="74"/>
      <c r="I37" s="74"/>
      <c r="J37" s="74"/>
    </row>
    <row r="38" spans="3:10" ht="13.5">
      <c r="C38" t="s">
        <v>172</v>
      </c>
      <c r="D38" s="74" t="s">
        <v>173</v>
      </c>
      <c r="E38" s="74"/>
      <c r="F38" s="74"/>
      <c r="G38" s="74"/>
      <c r="H38" s="74"/>
      <c r="I38" s="74"/>
      <c r="J38" s="74"/>
    </row>
    <row r="39" spans="3:10" ht="13.5">
      <c r="C39" t="s">
        <v>174</v>
      </c>
      <c r="D39" s="77" t="s">
        <v>175</v>
      </c>
      <c r="E39" s="74"/>
      <c r="F39" s="74"/>
      <c r="G39" s="74"/>
      <c r="H39" s="74"/>
      <c r="I39" s="74"/>
      <c r="J39" s="74"/>
    </row>
    <row r="40" spans="3:10" ht="13.5">
      <c r="C40" t="s">
        <v>176</v>
      </c>
      <c r="D40" s="74" t="s">
        <v>177</v>
      </c>
      <c r="E40" s="74"/>
      <c r="F40" s="74"/>
      <c r="G40" s="74"/>
      <c r="H40" s="74"/>
      <c r="I40" s="74"/>
      <c r="J40" s="74"/>
    </row>
    <row r="41" spans="3:10" ht="13.5">
      <c r="C41" t="s">
        <v>178</v>
      </c>
      <c r="D41" s="74" t="s">
        <v>179</v>
      </c>
      <c r="E41" s="74"/>
      <c r="F41" s="74"/>
      <c r="G41" s="74"/>
      <c r="H41" s="74"/>
      <c r="I41" s="74"/>
      <c r="J41" s="74"/>
    </row>
    <row r="42" ht="13.5">
      <c r="D42" s="74" t="s">
        <v>180</v>
      </c>
    </row>
    <row r="43" spans="2:8" ht="13.5">
      <c r="B43" s="2">
        <v>2</v>
      </c>
      <c r="C43" s="2" t="s">
        <v>156</v>
      </c>
      <c r="G43" s="4"/>
      <c r="H43" s="4" t="s">
        <v>157</v>
      </c>
    </row>
    <row r="44" spans="3:4" ht="14.25" thickBot="1">
      <c r="C44" t="s">
        <v>108</v>
      </c>
      <c r="D44" t="s">
        <v>181</v>
      </c>
    </row>
    <row r="45" spans="4:6" ht="14.25" thickBot="1">
      <c r="D45" s="70" t="s">
        <v>185</v>
      </c>
      <c r="E45" s="62" t="s">
        <v>186</v>
      </c>
      <c r="F45" s="71"/>
    </row>
    <row r="46" spans="4:11" ht="13.5">
      <c r="D46" s="5" t="s">
        <v>112</v>
      </c>
      <c r="E46" s="74" t="s">
        <v>255</v>
      </c>
      <c r="F46" s="74"/>
      <c r="G46" s="74"/>
      <c r="H46" s="74"/>
      <c r="I46" s="74"/>
      <c r="J46" s="74"/>
      <c r="K46" s="74"/>
    </row>
    <row r="47" spans="3:4" ht="14.25" thickBot="1">
      <c r="C47" t="s">
        <v>187</v>
      </c>
      <c r="D47" t="s">
        <v>188</v>
      </c>
    </row>
    <row r="48" spans="4:5" ht="14.25" thickBot="1">
      <c r="D48" s="70" t="s">
        <v>189</v>
      </c>
      <c r="E48" s="72" t="s">
        <v>190</v>
      </c>
    </row>
    <row r="49" spans="4:10" ht="13.5">
      <c r="D49" s="5" t="s">
        <v>112</v>
      </c>
      <c r="E49" s="74" t="s">
        <v>256</v>
      </c>
      <c r="F49" s="74"/>
      <c r="G49" s="74"/>
      <c r="H49" s="74"/>
      <c r="I49" s="74"/>
      <c r="J49" s="74"/>
    </row>
    <row r="50" spans="2:3" ht="13.5">
      <c r="B50" s="2">
        <v>3</v>
      </c>
      <c r="C50" s="2" t="s">
        <v>158</v>
      </c>
    </row>
    <row r="51" spans="3:4" ht="14.25" thickBot="1">
      <c r="C51" t="s">
        <v>148</v>
      </c>
      <c r="D51" s="4" t="s">
        <v>191</v>
      </c>
    </row>
    <row r="52" spans="4:7" ht="14.25" thickBot="1">
      <c r="D52" s="70" t="s">
        <v>192</v>
      </c>
      <c r="E52" s="73" t="s">
        <v>193</v>
      </c>
      <c r="F52" s="56"/>
      <c r="G52" s="54"/>
    </row>
    <row r="53" spans="4:5" ht="13.5">
      <c r="D53" s="5" t="s">
        <v>112</v>
      </c>
      <c r="E53" s="74" t="s">
        <v>257</v>
      </c>
    </row>
    <row r="54" spans="4:5" ht="13.5">
      <c r="D54" s="9"/>
      <c r="E54" s="74" t="s">
        <v>194</v>
      </c>
    </row>
    <row r="55" spans="2:4" ht="13.5">
      <c r="B55" s="2">
        <v>4</v>
      </c>
      <c r="C55" s="2" t="s">
        <v>195</v>
      </c>
      <c r="D55" s="9"/>
    </row>
    <row r="56" spans="3:4" ht="14.25" thickBot="1">
      <c r="C56" t="s">
        <v>148</v>
      </c>
      <c r="D56" t="s">
        <v>227</v>
      </c>
    </row>
    <row r="57" spans="4:7" ht="14.25" thickBot="1">
      <c r="D57" s="70" t="s">
        <v>117</v>
      </c>
      <c r="E57" s="55" t="s">
        <v>196</v>
      </c>
      <c r="F57" s="56"/>
      <c r="G57" s="54"/>
    </row>
    <row r="58" spans="4:5" ht="13.5">
      <c r="D58" s="5" t="s">
        <v>112</v>
      </c>
      <c r="E58" s="74" t="s">
        <v>197</v>
      </c>
    </row>
    <row r="59" ht="13.5">
      <c r="E59" s="74" t="s">
        <v>198</v>
      </c>
    </row>
    <row r="60" ht="13.5">
      <c r="D60" s="74" t="s">
        <v>228</v>
      </c>
    </row>
    <row r="61" spans="4:8" ht="13.5">
      <c r="D61" s="74" t="s">
        <v>199</v>
      </c>
      <c r="H61" t="s">
        <v>229</v>
      </c>
    </row>
  </sheetData>
  <dataValidations count="1">
    <dataValidation type="list" allowBlank="1" showInputMessage="1" sqref="J37">
      <formula1>$C$27:$C$28</formula1>
    </dataValidation>
  </dataValidations>
  <printOptions/>
  <pageMargins left="0.3937007874015748" right="0" top="0.3937007874015748" bottom="0" header="0" footer="0"/>
  <pageSetup orientation="portrait" paperSize="9" r:id="rId2"/>
  <headerFooter alignWithMargins="0">
    <oddFooter>&amp;Lma_宮　　　&amp;D&amp;C&amp;A&amp;R&amp;F</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workbookViewId="0" topLeftCell="A41">
      <selection activeCell="H67" sqref="H67"/>
    </sheetView>
  </sheetViews>
  <sheetFormatPr defaultColWidth="9.00390625" defaultRowHeight="13.5"/>
  <cols>
    <col min="1" max="1" width="3.125" style="0" customWidth="1"/>
    <col min="2" max="3" width="3.00390625" style="0" customWidth="1"/>
    <col min="4" max="4" width="15.50390625" style="0" customWidth="1"/>
    <col min="5" max="5" width="9.375" style="0" customWidth="1"/>
    <col min="6" max="6" width="9.125" style="0" customWidth="1"/>
    <col min="7" max="7" width="8.75390625" style="0" customWidth="1"/>
    <col min="8" max="8" width="9.25390625" style="0" bestFit="1" customWidth="1"/>
    <col min="9" max="9" width="9.625" style="0" customWidth="1"/>
  </cols>
  <sheetData>
    <row r="1" spans="2:3" ht="17.25">
      <c r="B1" s="58" t="s">
        <v>0</v>
      </c>
      <c r="C1" s="58" t="s">
        <v>126</v>
      </c>
    </row>
    <row r="2" spans="2:4" ht="17.25">
      <c r="B2" s="58"/>
      <c r="C2" s="58"/>
      <c r="D2" s="10" t="s">
        <v>152</v>
      </c>
    </row>
    <row r="3" spans="4:10" ht="13.5">
      <c r="D3" s="74" t="s">
        <v>21</v>
      </c>
      <c r="E3" s="74"/>
      <c r="F3" s="74"/>
      <c r="G3" s="74"/>
      <c r="H3" s="74"/>
      <c r="I3" s="74"/>
      <c r="J3" s="74"/>
    </row>
    <row r="4" spans="4:10" ht="13.5">
      <c r="D4" s="74" t="s">
        <v>22</v>
      </c>
      <c r="E4" s="74"/>
      <c r="F4" s="74"/>
      <c r="G4" s="74"/>
      <c r="H4" s="74"/>
      <c r="I4" s="74"/>
      <c r="J4" s="74"/>
    </row>
    <row r="5" spans="4:10" ht="13.5">
      <c r="D5" s="74" t="s">
        <v>23</v>
      </c>
      <c r="E5" s="74"/>
      <c r="F5" s="74"/>
      <c r="G5" s="74"/>
      <c r="H5" s="74"/>
      <c r="I5" s="74"/>
      <c r="J5" s="74"/>
    </row>
    <row r="6" spans="4:10" ht="13.5">
      <c r="D6" s="74" t="s">
        <v>123</v>
      </c>
      <c r="E6" s="76"/>
      <c r="F6" s="76"/>
      <c r="G6" s="76"/>
      <c r="H6" s="76"/>
      <c r="I6" s="76"/>
      <c r="J6" s="74"/>
    </row>
    <row r="7" spans="1:10" ht="13.5">
      <c r="A7" s="13">
        <v>7</v>
      </c>
      <c r="D7" s="74" t="s">
        <v>24</v>
      </c>
      <c r="E7" s="75"/>
      <c r="F7" s="75"/>
      <c r="G7" s="75"/>
      <c r="H7" s="75"/>
      <c r="I7" s="75"/>
      <c r="J7" s="74"/>
    </row>
    <row r="8" spans="1:9" ht="14.25" thickBot="1">
      <c r="A8" s="13">
        <v>8</v>
      </c>
      <c r="B8" s="49" t="s">
        <v>97</v>
      </c>
      <c r="C8" s="49" t="s">
        <v>203</v>
      </c>
      <c r="D8" s="49" t="s">
        <v>10</v>
      </c>
      <c r="E8" s="49" t="s">
        <v>11</v>
      </c>
      <c r="F8" s="49" t="s">
        <v>12</v>
      </c>
      <c r="G8" s="49" t="s">
        <v>13</v>
      </c>
      <c r="H8" s="49" t="s">
        <v>14</v>
      </c>
      <c r="I8" s="14"/>
    </row>
    <row r="9" spans="1:10" ht="14.25" thickBot="1">
      <c r="A9" s="13">
        <v>9</v>
      </c>
      <c r="D9" s="47" t="s">
        <v>25</v>
      </c>
      <c r="E9" s="48">
        <v>5</v>
      </c>
      <c r="F9" s="2"/>
      <c r="G9" s="55" t="s">
        <v>238</v>
      </c>
      <c r="H9" s="56"/>
      <c r="I9" s="56"/>
      <c r="J9" s="54"/>
    </row>
    <row r="10" spans="1:8" ht="13.5">
      <c r="A10" s="13">
        <v>10</v>
      </c>
      <c r="D10" s="2"/>
      <c r="E10" s="2"/>
      <c r="F10" s="2"/>
      <c r="G10" s="2"/>
      <c r="H10" s="2"/>
    </row>
    <row r="11" spans="1:8" ht="13.5">
      <c r="A11" s="13">
        <v>11</v>
      </c>
      <c r="D11" s="34" t="s">
        <v>26</v>
      </c>
      <c r="E11" s="22"/>
      <c r="F11" s="2"/>
      <c r="G11" s="2"/>
      <c r="H11" s="2"/>
    </row>
    <row r="12" spans="1:8" ht="13.5">
      <c r="A12" s="13">
        <v>12</v>
      </c>
      <c r="D12" s="34" t="s">
        <v>27</v>
      </c>
      <c r="E12" s="52"/>
      <c r="F12" s="2"/>
      <c r="G12" s="2"/>
      <c r="H12" s="2"/>
    </row>
    <row r="13" spans="1:8" ht="14.25" thickBot="1">
      <c r="A13" s="13">
        <v>13</v>
      </c>
      <c r="D13" s="2"/>
      <c r="E13" s="2"/>
      <c r="F13" s="2"/>
      <c r="G13" s="2"/>
      <c r="H13" s="2"/>
    </row>
    <row r="14" spans="1:10" ht="14.25" thickBot="1">
      <c r="A14" s="13">
        <v>14</v>
      </c>
      <c r="D14" s="35"/>
      <c r="E14" s="36" t="s">
        <v>31</v>
      </c>
      <c r="F14" s="36" t="s">
        <v>32</v>
      </c>
      <c r="G14" s="36" t="s">
        <v>33</v>
      </c>
      <c r="H14" s="2"/>
      <c r="I14" s="53" t="s">
        <v>239</v>
      </c>
      <c r="J14" s="54"/>
    </row>
    <row r="15" spans="1:8" ht="13.5">
      <c r="A15" s="13">
        <v>15</v>
      </c>
      <c r="D15" s="35" t="s">
        <v>28</v>
      </c>
      <c r="E15" s="25">
        <v>2300</v>
      </c>
      <c r="F15" s="26">
        <v>2350</v>
      </c>
      <c r="G15" s="26">
        <v>2200</v>
      </c>
      <c r="H15" s="2"/>
    </row>
    <row r="16" spans="1:8" ht="13.5">
      <c r="A16" s="13">
        <v>16</v>
      </c>
      <c r="D16" s="35" t="s">
        <v>29</v>
      </c>
      <c r="E16" s="26">
        <v>315</v>
      </c>
      <c r="F16" s="26">
        <v>580</v>
      </c>
      <c r="G16" s="26">
        <v>800</v>
      </c>
      <c r="H16" s="2"/>
    </row>
    <row r="17" spans="1:7" ht="13.5">
      <c r="A17" s="13">
        <v>17</v>
      </c>
      <c r="D17" s="35" t="s">
        <v>30</v>
      </c>
      <c r="E17" s="21">
        <v>10000</v>
      </c>
      <c r="F17" s="21">
        <v>5000</v>
      </c>
      <c r="G17" s="21">
        <v>15000</v>
      </c>
    </row>
    <row r="18" ht="13.5">
      <c r="A18" s="13">
        <v>18</v>
      </c>
    </row>
    <row r="19" spans="1:2" ht="13.5">
      <c r="A19" s="13">
        <v>19</v>
      </c>
      <c r="B19" s="10" t="s">
        <v>4</v>
      </c>
    </row>
    <row r="20" spans="1:4" ht="13.5">
      <c r="A20" s="13">
        <v>20</v>
      </c>
      <c r="C20" s="2">
        <v>1</v>
      </c>
      <c r="D20" s="20" t="s">
        <v>87</v>
      </c>
    </row>
    <row r="21" spans="1:6" ht="13.5">
      <c r="A21" s="13">
        <v>21</v>
      </c>
      <c r="C21" s="2"/>
      <c r="D21" s="3"/>
      <c r="E21" s="3" t="s">
        <v>88</v>
      </c>
      <c r="F21" s="6"/>
    </row>
    <row r="22" spans="1:4" ht="13.5">
      <c r="A22" s="13">
        <v>22</v>
      </c>
      <c r="C22" s="2">
        <v>2</v>
      </c>
      <c r="D22" s="2" t="s">
        <v>89</v>
      </c>
    </row>
    <row r="23" spans="1:5" ht="13.5">
      <c r="A23" s="13">
        <v>23</v>
      </c>
      <c r="B23" s="5"/>
      <c r="C23" s="10"/>
      <c r="D23" s="5"/>
      <c r="E23" s="3" t="s">
        <v>90</v>
      </c>
    </row>
    <row r="24" spans="1:4" ht="13.5">
      <c r="A24" s="13">
        <v>24</v>
      </c>
      <c r="C24" s="2">
        <v>3</v>
      </c>
      <c r="D24" s="2" t="s">
        <v>91</v>
      </c>
    </row>
    <row r="25" spans="1:5" ht="13.5">
      <c r="A25" s="13">
        <v>25</v>
      </c>
      <c r="E25" s="3" t="s">
        <v>88</v>
      </c>
    </row>
    <row r="26" spans="1:8" ht="14.25" thickBot="1">
      <c r="A26" s="13">
        <v>26</v>
      </c>
      <c r="B26" s="49" t="s">
        <v>97</v>
      </c>
      <c r="C26" s="49" t="s">
        <v>3</v>
      </c>
      <c r="D26" s="49" t="s">
        <v>10</v>
      </c>
      <c r="E26" s="49" t="s">
        <v>11</v>
      </c>
      <c r="F26" s="49" t="s">
        <v>12</v>
      </c>
      <c r="G26" s="49" t="s">
        <v>13</v>
      </c>
      <c r="H26" s="49" t="s">
        <v>14</v>
      </c>
    </row>
    <row r="27" spans="1:2" ht="14.25" thickBot="1">
      <c r="A27" s="13">
        <v>27</v>
      </c>
      <c r="B27" s="10" t="s">
        <v>5</v>
      </c>
    </row>
    <row r="28" spans="1:9" ht="14.25" thickBot="1">
      <c r="A28" s="13">
        <v>28</v>
      </c>
      <c r="B28" s="2">
        <v>1</v>
      </c>
      <c r="C28" s="20" t="s">
        <v>87</v>
      </c>
      <c r="I28" s="42" t="s">
        <v>204</v>
      </c>
    </row>
    <row r="29" ht="14.25" thickBot="1">
      <c r="A29" s="13">
        <v>29</v>
      </c>
    </row>
    <row r="30" spans="1:10" ht="14.25" thickBot="1">
      <c r="A30" s="13">
        <v>30</v>
      </c>
      <c r="D30" s="57" t="s">
        <v>92</v>
      </c>
      <c r="E30" s="41"/>
      <c r="F30" s="21"/>
      <c r="G30" s="21"/>
      <c r="I30" s="43" t="s">
        <v>240</v>
      </c>
      <c r="J30" s="44"/>
    </row>
    <row r="31" spans="1:7" ht="13.5">
      <c r="A31" s="13">
        <v>31</v>
      </c>
      <c r="D31" s="57" t="s">
        <v>29</v>
      </c>
      <c r="E31" s="45"/>
      <c r="F31" s="21"/>
      <c r="G31" s="21"/>
    </row>
    <row r="32" spans="1:7" ht="14.25" thickBot="1">
      <c r="A32" s="13">
        <v>32</v>
      </c>
      <c r="D32" s="57" t="s">
        <v>1</v>
      </c>
      <c r="E32" s="21"/>
      <c r="F32" s="21"/>
      <c r="G32" s="21"/>
    </row>
    <row r="33" spans="1:9" ht="14.25" thickBot="1">
      <c r="A33" s="13">
        <v>33</v>
      </c>
      <c r="B33" s="5"/>
      <c r="C33" s="5" t="s">
        <v>18</v>
      </c>
      <c r="D33" s="5"/>
      <c r="I33" s="46" t="s">
        <v>205</v>
      </c>
    </row>
    <row r="34" spans="3:11" ht="13.5">
      <c r="C34" t="s">
        <v>206</v>
      </c>
      <c r="D34" s="50" t="s">
        <v>98</v>
      </c>
      <c r="E34" s="74" t="s">
        <v>201</v>
      </c>
      <c r="F34" s="74"/>
      <c r="G34" s="74"/>
      <c r="H34" s="74"/>
      <c r="I34" s="74"/>
      <c r="J34" s="74"/>
      <c r="K34" s="74"/>
    </row>
    <row r="35" spans="3:11" ht="13.5">
      <c r="C35" t="s">
        <v>7</v>
      </c>
      <c r="D35" s="51" t="s">
        <v>99</v>
      </c>
      <c r="E35" s="74" t="s">
        <v>232</v>
      </c>
      <c r="F35" s="74"/>
      <c r="G35" s="74"/>
      <c r="H35" s="74"/>
      <c r="I35" s="74"/>
      <c r="J35" s="74"/>
      <c r="K35" s="74"/>
    </row>
    <row r="36" spans="5:11" ht="13.5">
      <c r="E36" s="74" t="s">
        <v>100</v>
      </c>
      <c r="F36" s="74"/>
      <c r="G36" s="74"/>
      <c r="H36" s="74"/>
      <c r="I36" s="74" t="s">
        <v>207</v>
      </c>
      <c r="J36" s="74"/>
      <c r="K36" s="74"/>
    </row>
    <row r="37" spans="5:11" ht="13.5">
      <c r="E37" s="74"/>
      <c r="F37" s="74" t="s">
        <v>241</v>
      </c>
      <c r="G37" s="74"/>
      <c r="H37" s="74"/>
      <c r="I37" s="74"/>
      <c r="J37" s="74"/>
      <c r="K37" s="74"/>
    </row>
    <row r="38" spans="4:11" ht="13.5">
      <c r="D38" s="5"/>
      <c r="E38" s="74" t="s">
        <v>101</v>
      </c>
      <c r="F38" s="74"/>
      <c r="G38" s="74"/>
      <c r="H38" s="74"/>
      <c r="I38" s="74"/>
      <c r="J38" s="74"/>
      <c r="K38" s="74"/>
    </row>
    <row r="39" spans="5:11" ht="13.5">
      <c r="E39" s="74" t="s">
        <v>102</v>
      </c>
      <c r="F39" s="74"/>
      <c r="G39" s="74"/>
      <c r="H39" s="74"/>
      <c r="I39" s="74"/>
      <c r="J39" s="74"/>
      <c r="K39" s="74"/>
    </row>
    <row r="40" spans="3:11" ht="13.5">
      <c r="C40" t="s">
        <v>8</v>
      </c>
      <c r="D40" t="s">
        <v>103</v>
      </c>
      <c r="E40" s="74" t="s">
        <v>242</v>
      </c>
      <c r="F40" s="74"/>
      <c r="G40" s="74"/>
      <c r="H40" s="74"/>
      <c r="I40" s="74"/>
      <c r="J40" s="74"/>
      <c r="K40" s="74"/>
    </row>
    <row r="41" spans="3:11" ht="13.5">
      <c r="C41" t="s">
        <v>104</v>
      </c>
      <c r="D41" t="s">
        <v>208</v>
      </c>
      <c r="E41" s="74" t="s">
        <v>231</v>
      </c>
      <c r="F41" s="74"/>
      <c r="G41" s="74"/>
      <c r="H41" s="74"/>
      <c r="I41" s="74"/>
      <c r="J41" s="74"/>
      <c r="K41" s="74"/>
    </row>
    <row r="43" spans="2:9" ht="13.5">
      <c r="B43" s="2">
        <v>2</v>
      </c>
      <c r="C43" s="2" t="s">
        <v>106</v>
      </c>
      <c r="D43" s="4"/>
      <c r="E43" s="11"/>
      <c r="I43" s="4"/>
    </row>
    <row r="44" spans="4:9" ht="13.5">
      <c r="D44" t="s">
        <v>107</v>
      </c>
      <c r="I44" s="4"/>
    </row>
    <row r="45" spans="3:4" ht="14.25" thickBot="1">
      <c r="C45" t="s">
        <v>209</v>
      </c>
      <c r="D45" t="s">
        <v>109</v>
      </c>
    </row>
    <row r="46" spans="4:6" ht="14.25" thickBot="1">
      <c r="D46" s="4" t="s">
        <v>110</v>
      </c>
      <c r="E46" s="53" t="s">
        <v>243</v>
      </c>
      <c r="F46" s="54"/>
    </row>
    <row r="47" spans="4:9" ht="13.5">
      <c r="D47" s="5" t="s">
        <v>112</v>
      </c>
      <c r="E47" s="74" t="s">
        <v>234</v>
      </c>
      <c r="F47" s="74"/>
      <c r="G47" s="74"/>
      <c r="H47" s="74"/>
      <c r="I47" s="74"/>
    </row>
    <row r="49" spans="2:3" ht="13.5">
      <c r="B49" s="2">
        <v>3</v>
      </c>
      <c r="C49" s="2" t="s">
        <v>91</v>
      </c>
    </row>
    <row r="50" ht="13.5">
      <c r="D50" s="74" t="s">
        <v>113</v>
      </c>
    </row>
    <row r="51" ht="13.5">
      <c r="D51" s="74" t="s">
        <v>114</v>
      </c>
    </row>
    <row r="52" ht="13.5">
      <c r="D52" s="74" t="s">
        <v>124</v>
      </c>
    </row>
    <row r="53" ht="14.25" thickBot="1">
      <c r="D53" s="74" t="s">
        <v>115</v>
      </c>
    </row>
    <row r="54" spans="4:8" ht="14.25" thickBot="1">
      <c r="D54" s="4" t="s">
        <v>117</v>
      </c>
      <c r="E54" s="55" t="s">
        <v>244</v>
      </c>
      <c r="F54" s="56"/>
      <c r="G54" s="56"/>
      <c r="H54" s="54"/>
    </row>
    <row r="55" spans="4:5" ht="13.5">
      <c r="D55" s="5" t="s">
        <v>112</v>
      </c>
      <c r="E55" s="74" t="s">
        <v>235</v>
      </c>
    </row>
    <row r="56" ht="13.5">
      <c r="E56" s="74" t="s">
        <v>125</v>
      </c>
    </row>
    <row r="57" ht="13.5">
      <c r="E57" s="74" t="s">
        <v>236</v>
      </c>
    </row>
    <row r="58" ht="13.5">
      <c r="E58" s="74" t="s">
        <v>118</v>
      </c>
    </row>
    <row r="59" spans="2:3" ht="13.5">
      <c r="B59" s="2">
        <v>4</v>
      </c>
      <c r="C59" t="s">
        <v>237</v>
      </c>
    </row>
    <row r="60" spans="2:3" ht="13.5">
      <c r="B60" s="2">
        <v>5</v>
      </c>
      <c r="C60" s="51" t="s">
        <v>262</v>
      </c>
    </row>
  </sheetData>
  <printOptions/>
  <pageMargins left="0.3937007874015748" right="0" top="0.3937007874015748" bottom="0.3937007874015748" header="0" footer="0"/>
  <pageSetup orientation="portrait" paperSize="9" r:id="rId2"/>
  <headerFooter alignWithMargins="0">
    <oddFooter>&amp;Lma_宮　　&amp;D&amp;C&amp;A&amp;R&amp;F</oddFooter>
  </headerFooter>
  <drawing r:id="rId1"/>
</worksheet>
</file>

<file path=xl/worksheets/sheet6.xml><?xml version="1.0" encoding="utf-8"?>
<worksheet xmlns="http://schemas.openxmlformats.org/spreadsheetml/2006/main" xmlns:r="http://schemas.openxmlformats.org/officeDocument/2006/relationships">
  <dimension ref="A1:K51"/>
  <sheetViews>
    <sheetView workbookViewId="0" topLeftCell="A34">
      <selection activeCell="D10" sqref="D10"/>
    </sheetView>
  </sheetViews>
  <sheetFormatPr defaultColWidth="9.00390625" defaultRowHeight="13.5"/>
  <cols>
    <col min="1" max="1" width="3.25390625" style="0" customWidth="1"/>
    <col min="2" max="2" width="2.50390625" style="0" customWidth="1"/>
    <col min="3" max="3" width="3.25390625" style="0" customWidth="1"/>
    <col min="5" max="5" width="11.625" style="0" customWidth="1"/>
    <col min="7" max="7" width="6.125" style="0" customWidth="1"/>
    <col min="8" max="8" width="17.375" style="0" customWidth="1"/>
    <col min="11" max="11" width="9.25390625" style="0" bestFit="1" customWidth="1"/>
    <col min="12" max="12" width="13.25390625" style="0" customWidth="1"/>
    <col min="13" max="13" width="2.625" style="0" customWidth="1"/>
    <col min="14" max="14" width="2.375" style="0" customWidth="1"/>
  </cols>
  <sheetData>
    <row r="1" spans="2:3" ht="17.25">
      <c r="B1" s="58" t="s">
        <v>97</v>
      </c>
      <c r="C1" s="58" t="s">
        <v>34</v>
      </c>
    </row>
    <row r="2" ht="16.5" customHeight="1">
      <c r="D2" s="10" t="s">
        <v>153</v>
      </c>
    </row>
    <row r="3" spans="4:11" ht="13.5">
      <c r="D3" s="75" t="s">
        <v>121</v>
      </c>
      <c r="E3" s="74"/>
      <c r="F3" s="74"/>
      <c r="G3" s="74"/>
      <c r="H3" s="74"/>
      <c r="I3" s="74"/>
      <c r="J3" s="74"/>
      <c r="K3" s="74"/>
    </row>
    <row r="4" spans="4:11" ht="13.5">
      <c r="D4" s="74" t="s">
        <v>35</v>
      </c>
      <c r="E4" s="74"/>
      <c r="F4" s="74"/>
      <c r="G4" s="74"/>
      <c r="H4" s="74"/>
      <c r="I4" s="74"/>
      <c r="J4" s="74"/>
      <c r="K4" s="74"/>
    </row>
    <row r="5" spans="4:11" ht="13.5">
      <c r="D5" s="74" t="s">
        <v>36</v>
      </c>
      <c r="E5" s="74"/>
      <c r="F5" s="74"/>
      <c r="G5" s="74"/>
      <c r="H5" s="74"/>
      <c r="I5" s="74"/>
      <c r="J5" s="74"/>
      <c r="K5" s="74"/>
    </row>
    <row r="6" spans="4:11" ht="13.5">
      <c r="D6" s="74" t="s">
        <v>37</v>
      </c>
      <c r="E6" s="74"/>
      <c r="F6" s="74"/>
      <c r="G6" s="74"/>
      <c r="H6" s="74"/>
      <c r="I6" s="74"/>
      <c r="J6" s="74"/>
      <c r="K6" s="74"/>
    </row>
    <row r="8" spans="2:9" ht="14.25" thickBot="1">
      <c r="B8" s="12" t="s">
        <v>212</v>
      </c>
      <c r="C8" s="12" t="s">
        <v>9</v>
      </c>
      <c r="D8" s="12" t="s">
        <v>10</v>
      </c>
      <c r="E8" s="12" t="s">
        <v>11</v>
      </c>
      <c r="F8" s="12" t="s">
        <v>12</v>
      </c>
      <c r="G8" s="12" t="s">
        <v>13</v>
      </c>
      <c r="H8" s="12" t="s">
        <v>14</v>
      </c>
      <c r="I8" s="12" t="s">
        <v>15</v>
      </c>
    </row>
    <row r="9" spans="1:3" ht="13.5">
      <c r="A9" s="13">
        <v>9</v>
      </c>
      <c r="C9" s="2"/>
    </row>
    <row r="10" spans="1:7" ht="13.5">
      <c r="A10" s="13">
        <v>10</v>
      </c>
      <c r="D10" t="s">
        <v>38</v>
      </c>
      <c r="G10" t="s">
        <v>43</v>
      </c>
    </row>
    <row r="11" spans="1:9" ht="13.5">
      <c r="A11" s="13">
        <v>11</v>
      </c>
      <c r="D11" s="31" t="s">
        <v>55</v>
      </c>
      <c r="E11" s="17">
        <v>14910</v>
      </c>
      <c r="F11" t="s">
        <v>41</v>
      </c>
      <c r="G11" s="40" t="s">
        <v>40</v>
      </c>
      <c r="H11" s="40" t="s">
        <v>44</v>
      </c>
      <c r="I11" s="40" t="s">
        <v>55</v>
      </c>
    </row>
    <row r="12" spans="1:9" ht="13.5">
      <c r="A12" s="13">
        <v>12</v>
      </c>
      <c r="G12" s="17">
        <v>1</v>
      </c>
      <c r="H12" s="17" t="s">
        <v>45</v>
      </c>
      <c r="I12" s="78">
        <v>23509</v>
      </c>
    </row>
    <row r="13" spans="1:9" ht="13.5">
      <c r="A13" s="13">
        <v>13</v>
      </c>
      <c r="D13" s="59" t="s">
        <v>40</v>
      </c>
      <c r="E13" s="17"/>
      <c r="F13" t="s">
        <v>42</v>
      </c>
      <c r="G13" s="17">
        <v>2</v>
      </c>
      <c r="H13" s="17" t="s">
        <v>213</v>
      </c>
      <c r="I13" s="78">
        <v>19508</v>
      </c>
    </row>
    <row r="14" spans="1:9" ht="14.25" thickBot="1">
      <c r="A14" s="13">
        <v>14</v>
      </c>
      <c r="G14" s="17">
        <v>3</v>
      </c>
      <c r="H14" s="17" t="s">
        <v>214</v>
      </c>
      <c r="I14" s="78">
        <v>16834</v>
      </c>
    </row>
    <row r="15" spans="1:9" ht="14.25" thickBot="1">
      <c r="A15" s="13">
        <v>15</v>
      </c>
      <c r="D15" s="18" t="s">
        <v>132</v>
      </c>
      <c r="E15" s="60"/>
      <c r="F15" t="s">
        <v>42</v>
      </c>
      <c r="G15" s="17">
        <v>4</v>
      </c>
      <c r="H15" s="17" t="s">
        <v>48</v>
      </c>
      <c r="I15" s="78">
        <v>16106</v>
      </c>
    </row>
    <row r="16" spans="1:9" ht="13.5">
      <c r="A16" s="13">
        <v>16</v>
      </c>
      <c r="G16" s="17">
        <v>5</v>
      </c>
      <c r="H16" s="17" t="s">
        <v>49</v>
      </c>
      <c r="I16" s="78">
        <v>15003</v>
      </c>
    </row>
    <row r="17" spans="1:9" ht="14.25" thickBot="1">
      <c r="A17" s="13">
        <v>17</v>
      </c>
      <c r="G17" s="17">
        <v>6</v>
      </c>
      <c r="H17" s="17" t="s">
        <v>50</v>
      </c>
      <c r="I17" s="78">
        <v>14202</v>
      </c>
    </row>
    <row r="18" spans="1:9" ht="14.25" thickBot="1">
      <c r="A18" s="13">
        <v>18</v>
      </c>
      <c r="D18" s="55" t="s">
        <v>136</v>
      </c>
      <c r="E18" s="54"/>
      <c r="G18" s="17">
        <v>7</v>
      </c>
      <c r="H18" s="17" t="s">
        <v>215</v>
      </c>
      <c r="I18" s="78">
        <v>14105</v>
      </c>
    </row>
    <row r="19" spans="1:9" ht="14.25" thickBot="1">
      <c r="A19" s="13">
        <v>19</v>
      </c>
      <c r="G19" s="17">
        <v>8</v>
      </c>
      <c r="H19" s="17" t="s">
        <v>52</v>
      </c>
      <c r="I19" s="78">
        <v>14050</v>
      </c>
    </row>
    <row r="20" spans="1:9" ht="14.25" thickBot="1">
      <c r="A20" s="13">
        <v>20</v>
      </c>
      <c r="D20" s="55" t="s">
        <v>250</v>
      </c>
      <c r="E20" s="56"/>
      <c r="F20" s="54"/>
      <c r="G20" s="17">
        <v>9</v>
      </c>
      <c r="H20" s="17" t="s">
        <v>53</v>
      </c>
      <c r="I20" s="78">
        <v>13020</v>
      </c>
    </row>
    <row r="21" spans="1:9" ht="13.5">
      <c r="A21" s="13">
        <v>21</v>
      </c>
      <c r="B21" s="5"/>
      <c r="G21" s="17">
        <v>10</v>
      </c>
      <c r="H21" s="17" t="s">
        <v>54</v>
      </c>
      <c r="I21" s="78">
        <v>12607</v>
      </c>
    </row>
    <row r="22" spans="2:9" ht="13.5">
      <c r="B22" s="10" t="s">
        <v>4</v>
      </c>
      <c r="G22" s="8"/>
      <c r="H22" s="8"/>
      <c r="I22" s="79"/>
    </row>
    <row r="23" spans="2:3" ht="13.5">
      <c r="B23" s="2">
        <v>1</v>
      </c>
      <c r="C23" s="2" t="s">
        <v>127</v>
      </c>
    </row>
    <row r="24" spans="4:9" ht="13.5">
      <c r="D24" s="74" t="s">
        <v>129</v>
      </c>
      <c r="E24" s="74"/>
      <c r="F24" s="74"/>
      <c r="G24" s="74"/>
      <c r="H24" s="74"/>
      <c r="I24" s="74"/>
    </row>
    <row r="25" spans="4:9" ht="13.5">
      <c r="D25" s="74" t="s">
        <v>128</v>
      </c>
      <c r="E25" s="74"/>
      <c r="F25" s="74"/>
      <c r="G25" s="74"/>
      <c r="H25" s="74"/>
      <c r="I25" s="74"/>
    </row>
    <row r="26" spans="2:3" ht="13.5">
      <c r="B26" s="2">
        <v>2</v>
      </c>
      <c r="C26" s="2" t="s">
        <v>130</v>
      </c>
    </row>
    <row r="27" spans="4:8" ht="13.5">
      <c r="D27" s="74" t="s">
        <v>131</v>
      </c>
      <c r="E27" s="74"/>
      <c r="F27" s="74"/>
      <c r="G27" s="74"/>
      <c r="H27" s="74"/>
    </row>
    <row r="29" ht="13.5">
      <c r="B29" s="10" t="s">
        <v>5</v>
      </c>
    </row>
    <row r="30" spans="2:3" ht="13.5">
      <c r="B30" s="2">
        <v>1</v>
      </c>
      <c r="C30" s="2" t="s">
        <v>127</v>
      </c>
    </row>
    <row r="31" spans="3:4" ht="14.25" thickBot="1">
      <c r="C31" t="s">
        <v>216</v>
      </c>
      <c r="D31" s="51" t="s">
        <v>133</v>
      </c>
    </row>
    <row r="32" spans="4:8" ht="14.25" thickBot="1">
      <c r="D32" t="s">
        <v>134</v>
      </c>
      <c r="F32" s="61" t="s">
        <v>137</v>
      </c>
      <c r="G32" s="62" t="s">
        <v>251</v>
      </c>
      <c r="H32" s="54"/>
    </row>
    <row r="33" spans="3:4" ht="13.5">
      <c r="C33" s="5" t="s">
        <v>112</v>
      </c>
      <c r="D33" s="5"/>
    </row>
    <row r="34" spans="4:10" ht="13.5">
      <c r="D34" s="74" t="s">
        <v>245</v>
      </c>
      <c r="E34" s="74"/>
      <c r="F34" s="74"/>
      <c r="G34" s="74"/>
      <c r="H34" s="74"/>
      <c r="I34" s="74"/>
      <c r="J34" s="74"/>
    </row>
    <row r="35" spans="4:10" ht="13.5">
      <c r="D35" s="74" t="s">
        <v>247</v>
      </c>
      <c r="E35" s="74"/>
      <c r="F35" s="74"/>
      <c r="G35" s="74"/>
      <c r="H35" s="74"/>
      <c r="I35" s="74"/>
      <c r="J35" s="74"/>
    </row>
    <row r="36" spans="4:10" ht="13.5">
      <c r="D36" s="74"/>
      <c r="E36" s="80" t="s">
        <v>246</v>
      </c>
      <c r="F36" s="80"/>
      <c r="G36" s="80"/>
      <c r="H36" s="80"/>
      <c r="I36" s="74"/>
      <c r="J36" s="74"/>
    </row>
    <row r="37" spans="4:10" ht="13.5">
      <c r="D37" s="74" t="s">
        <v>138</v>
      </c>
      <c r="E37" s="74"/>
      <c r="F37" s="74"/>
      <c r="G37" s="74"/>
      <c r="H37" s="74"/>
      <c r="I37" s="74"/>
      <c r="J37" s="74"/>
    </row>
    <row r="38" spans="4:10" ht="13.5">
      <c r="D38" s="74" t="s">
        <v>144</v>
      </c>
      <c r="E38" s="74"/>
      <c r="F38" s="74"/>
      <c r="G38" s="74"/>
      <c r="H38" s="74"/>
      <c r="I38" s="74"/>
      <c r="J38" s="74"/>
    </row>
    <row r="39" spans="3:4" ht="13.5">
      <c r="C39" s="5" t="s">
        <v>139</v>
      </c>
      <c r="D39" s="51" t="s">
        <v>140</v>
      </c>
    </row>
    <row r="40" ht="14.25" thickBot="1">
      <c r="D40" s="51" t="s">
        <v>141</v>
      </c>
    </row>
    <row r="41" spans="2:8" ht="14.25" thickBot="1">
      <c r="B41" s="2"/>
      <c r="C41" s="2"/>
      <c r="D41" s="51" t="s">
        <v>142</v>
      </c>
      <c r="F41" s="61" t="s">
        <v>137</v>
      </c>
      <c r="G41" s="55" t="s">
        <v>252</v>
      </c>
      <c r="H41" s="54"/>
    </row>
    <row r="42" spans="2:4" ht="13.5">
      <c r="B42" s="2">
        <v>2</v>
      </c>
      <c r="C42" s="2" t="s">
        <v>130</v>
      </c>
      <c r="D42" s="7"/>
    </row>
    <row r="43" spans="3:4" ht="14.25" thickBot="1">
      <c r="C43" t="s">
        <v>209</v>
      </c>
      <c r="D43" s="51" t="s">
        <v>145</v>
      </c>
    </row>
    <row r="44" spans="4:7" ht="14.25" thickBot="1">
      <c r="D44" s="4" t="s">
        <v>146</v>
      </c>
      <c r="E44" s="55" t="s">
        <v>253</v>
      </c>
      <c r="F44" s="56"/>
      <c r="G44" s="54"/>
    </row>
    <row r="45" spans="4:7" ht="13.5">
      <c r="D45" s="4"/>
      <c r="E45" s="81" t="s">
        <v>248</v>
      </c>
      <c r="F45" s="28"/>
      <c r="G45" s="28"/>
    </row>
    <row r="46" ht="13.5">
      <c r="C46" s="5" t="s">
        <v>112</v>
      </c>
    </row>
    <row r="47" spans="4:10" ht="13.5">
      <c r="D47" s="74" t="s">
        <v>249</v>
      </c>
      <c r="E47" s="74"/>
      <c r="F47" s="74"/>
      <c r="G47" s="74"/>
      <c r="H47" s="74"/>
      <c r="I47" s="74"/>
      <c r="J47" s="74"/>
    </row>
    <row r="48" spans="4:10" ht="13.5">
      <c r="D48" s="74" t="s">
        <v>150</v>
      </c>
      <c r="E48" s="74"/>
      <c r="F48" s="74"/>
      <c r="G48" s="74"/>
      <c r="H48" s="74"/>
      <c r="I48" s="74"/>
      <c r="J48" s="74"/>
    </row>
    <row r="49" spans="4:10" ht="13.5">
      <c r="D49" s="74"/>
      <c r="E49" s="74" t="s">
        <v>151</v>
      </c>
      <c r="F49" s="74"/>
      <c r="G49" s="74"/>
      <c r="H49" s="74"/>
      <c r="I49" s="74"/>
      <c r="J49" s="74"/>
    </row>
    <row r="50" spans="4:10" ht="13.5">
      <c r="D50" s="74" t="s">
        <v>149</v>
      </c>
      <c r="E50" s="74"/>
      <c r="F50" s="74"/>
      <c r="G50" s="74"/>
      <c r="H50" s="74"/>
      <c r="I50" s="74"/>
      <c r="J50" s="74"/>
    </row>
    <row r="51" spans="4:10" ht="13.5">
      <c r="D51" s="74"/>
      <c r="E51" s="74"/>
      <c r="F51" s="74"/>
      <c r="G51" s="74"/>
      <c r="H51" s="74"/>
      <c r="I51" s="74"/>
      <c r="J51" s="74"/>
    </row>
  </sheetData>
  <printOptions/>
  <pageMargins left="0.5905511811023623" right="0" top="0.5905511811023623" bottom="0.3937007874015748" header="0" footer="0"/>
  <pageSetup orientation="portrait" paperSize="9" r:id="rId2"/>
  <headerFooter alignWithMargins="0">
    <oddFooter>&amp;Lma_宮　　&amp;D&amp;C&amp;A&amp;R&amp;F</oddFooter>
  </headerFooter>
  <drawing r:id="rId1"/>
</worksheet>
</file>

<file path=xl/worksheets/sheet7.xml><?xml version="1.0" encoding="utf-8"?>
<worksheet xmlns="http://schemas.openxmlformats.org/spreadsheetml/2006/main" xmlns:r="http://schemas.openxmlformats.org/officeDocument/2006/relationships">
  <dimension ref="A1:K61"/>
  <sheetViews>
    <sheetView workbookViewId="0" topLeftCell="A20">
      <selection activeCell="M45" sqref="M45"/>
    </sheetView>
  </sheetViews>
  <sheetFormatPr defaultColWidth="9.00390625" defaultRowHeight="13.5"/>
  <cols>
    <col min="1" max="1" width="3.00390625" style="0" customWidth="1"/>
    <col min="2" max="2" width="2.875" style="0" customWidth="1"/>
    <col min="3" max="3" width="2.625" style="0" customWidth="1"/>
    <col min="4" max="4" width="12.75390625" style="0" customWidth="1"/>
    <col min="5" max="5" width="9.125" style="0" customWidth="1"/>
    <col min="6" max="6" width="9.625" style="0" customWidth="1"/>
    <col min="7" max="7" width="10.50390625" style="0" customWidth="1"/>
    <col min="8" max="8" width="19.25390625" style="0" customWidth="1"/>
    <col min="9" max="9" width="2.50390625" style="0" customWidth="1"/>
    <col min="10" max="10" width="10.75390625" style="0" customWidth="1"/>
    <col min="11" max="11" width="11.375" style="0" customWidth="1"/>
    <col min="12" max="12" width="3.25390625" style="0" customWidth="1"/>
    <col min="14" max="14" width="6.125" style="0" customWidth="1"/>
    <col min="15" max="15" width="6.25390625" style="0" customWidth="1"/>
    <col min="16" max="16" width="5.125" style="0" customWidth="1"/>
    <col min="17" max="17" width="5.375" style="0" customWidth="1"/>
  </cols>
  <sheetData>
    <row r="1" spans="2:3" ht="17.25">
      <c r="B1" s="58" t="s">
        <v>3</v>
      </c>
      <c r="C1" s="58" t="s">
        <v>56</v>
      </c>
    </row>
    <row r="2" ht="13.5">
      <c r="D2" s="10" t="s">
        <v>154</v>
      </c>
    </row>
    <row r="3" ht="13.5">
      <c r="D3" s="74" t="s">
        <v>57</v>
      </c>
    </row>
    <row r="4" ht="13.5">
      <c r="D4" s="74" t="s">
        <v>122</v>
      </c>
    </row>
    <row r="5" ht="13.5">
      <c r="D5" s="74" t="s">
        <v>58</v>
      </c>
    </row>
    <row r="6" spans="4:8" ht="9" customHeight="1">
      <c r="D6" s="5"/>
      <c r="E6" s="5"/>
      <c r="F6" s="5"/>
      <c r="G6" s="5"/>
      <c r="H6" s="5"/>
    </row>
    <row r="7" spans="2:11" ht="14.25" thickBot="1">
      <c r="B7" s="12" t="s">
        <v>218</v>
      </c>
      <c r="C7" s="12" t="s">
        <v>9</v>
      </c>
      <c r="D7" s="12" t="s">
        <v>10</v>
      </c>
      <c r="E7" s="12" t="s">
        <v>11</v>
      </c>
      <c r="F7" s="12" t="s">
        <v>12</v>
      </c>
      <c r="G7" s="12" t="s">
        <v>13</v>
      </c>
      <c r="H7" s="12" t="s">
        <v>14</v>
      </c>
      <c r="I7" s="12" t="s">
        <v>15</v>
      </c>
      <c r="J7" s="12" t="s">
        <v>16</v>
      </c>
      <c r="K7" s="12" t="s">
        <v>17</v>
      </c>
    </row>
    <row r="8" spans="1:10" ht="14.25" thickBot="1">
      <c r="A8" s="13">
        <v>8</v>
      </c>
      <c r="J8" t="s">
        <v>254</v>
      </c>
    </row>
    <row r="9" spans="1:11" ht="13.5">
      <c r="A9" s="13">
        <v>9</v>
      </c>
      <c r="D9" s="31" t="s">
        <v>59</v>
      </c>
      <c r="E9" s="30">
        <v>23931</v>
      </c>
      <c r="G9" s="33" t="s">
        <v>60</v>
      </c>
      <c r="H9" s="33" t="s">
        <v>73</v>
      </c>
      <c r="J9" s="67">
        <v>39814</v>
      </c>
      <c r="K9" s="64" t="s">
        <v>70</v>
      </c>
    </row>
    <row r="10" spans="1:11" ht="13.5">
      <c r="A10" s="13">
        <v>10</v>
      </c>
      <c r="G10" s="17" t="s">
        <v>61</v>
      </c>
      <c r="H10" s="17" t="s">
        <v>74</v>
      </c>
      <c r="J10" s="68">
        <v>39834</v>
      </c>
      <c r="K10" s="65" t="s">
        <v>71</v>
      </c>
    </row>
    <row r="11" spans="1:11" ht="13.5">
      <c r="A11" s="13">
        <v>11</v>
      </c>
      <c r="D11" s="32" t="s">
        <v>60</v>
      </c>
      <c r="E11" s="24"/>
      <c r="G11" s="17" t="s">
        <v>62</v>
      </c>
      <c r="H11" s="17" t="s">
        <v>75</v>
      </c>
      <c r="J11" s="68">
        <v>39864</v>
      </c>
      <c r="K11" s="65" t="s">
        <v>72</v>
      </c>
    </row>
    <row r="12" spans="1:11" ht="13.5">
      <c r="A12" s="13">
        <v>12</v>
      </c>
      <c r="G12" s="17" t="s">
        <v>63</v>
      </c>
      <c r="H12" s="17" t="s">
        <v>76</v>
      </c>
      <c r="J12" s="68">
        <v>39893</v>
      </c>
      <c r="K12" s="65" t="s">
        <v>61</v>
      </c>
    </row>
    <row r="13" spans="1:11" ht="13.5">
      <c r="A13" s="13">
        <v>13</v>
      </c>
      <c r="G13" s="17" t="s">
        <v>64</v>
      </c>
      <c r="H13" s="17" t="s">
        <v>77</v>
      </c>
      <c r="J13" s="68">
        <v>39924</v>
      </c>
      <c r="K13" s="65" t="s">
        <v>62</v>
      </c>
    </row>
    <row r="14" spans="1:11" ht="13.5">
      <c r="A14" s="13">
        <v>14</v>
      </c>
      <c r="G14" s="17" t="s">
        <v>65</v>
      </c>
      <c r="H14" s="17" t="s">
        <v>78</v>
      </c>
      <c r="J14" s="68">
        <v>39955</v>
      </c>
      <c r="K14" s="65"/>
    </row>
    <row r="15" spans="1:11" ht="13.5">
      <c r="A15" s="13">
        <v>15</v>
      </c>
      <c r="G15" s="17" t="s">
        <v>66</v>
      </c>
      <c r="H15" s="17" t="s">
        <v>79</v>
      </c>
      <c r="J15" s="68"/>
      <c r="K15" s="65"/>
    </row>
    <row r="16" spans="1:11" ht="13.5">
      <c r="A16" s="13">
        <v>16</v>
      </c>
      <c r="G16" s="17" t="s">
        <v>67</v>
      </c>
      <c r="H16" s="17" t="s">
        <v>80</v>
      </c>
      <c r="J16" s="68"/>
      <c r="K16" s="65"/>
    </row>
    <row r="17" spans="1:11" ht="13.5">
      <c r="A17" s="13">
        <v>17</v>
      </c>
      <c r="G17" s="17" t="s">
        <v>68</v>
      </c>
      <c r="H17" s="17" t="s">
        <v>81</v>
      </c>
      <c r="J17" s="68"/>
      <c r="K17" s="65"/>
    </row>
    <row r="18" spans="1:11" ht="13.5">
      <c r="A18" s="13">
        <v>18</v>
      </c>
      <c r="D18" s="17" t="s">
        <v>182</v>
      </c>
      <c r="E18" s="17"/>
      <c r="G18" s="17" t="s">
        <v>69</v>
      </c>
      <c r="H18" s="17" t="s">
        <v>82</v>
      </c>
      <c r="J18" s="68"/>
      <c r="K18" s="65"/>
    </row>
    <row r="19" spans="1:11" ht="13.5">
      <c r="A19" s="13">
        <v>19</v>
      </c>
      <c r="D19" s="17" t="s">
        <v>183</v>
      </c>
      <c r="E19" s="17"/>
      <c r="G19" s="17" t="s">
        <v>70</v>
      </c>
      <c r="H19" s="17" t="s">
        <v>83</v>
      </c>
      <c r="J19" s="68"/>
      <c r="K19" s="65"/>
    </row>
    <row r="20" spans="1:11" ht="13.5">
      <c r="A20" s="13">
        <v>20</v>
      </c>
      <c r="D20" s="17" t="s">
        <v>184</v>
      </c>
      <c r="E20" s="30"/>
      <c r="G20" s="17" t="s">
        <v>71</v>
      </c>
      <c r="H20" s="17" t="s">
        <v>84</v>
      </c>
      <c r="J20" s="68">
        <v>40140</v>
      </c>
      <c r="K20" s="65" t="s">
        <v>69</v>
      </c>
    </row>
    <row r="21" spans="1:11" ht="14.25" thickBot="1">
      <c r="A21" s="13">
        <v>21</v>
      </c>
      <c r="B21" s="10"/>
      <c r="C21" s="10"/>
      <c r="G21" s="17" t="s">
        <v>72</v>
      </c>
      <c r="H21" s="17" t="s">
        <v>85</v>
      </c>
      <c r="J21" s="69">
        <v>40170</v>
      </c>
      <c r="K21" s="66" t="s">
        <v>70</v>
      </c>
    </row>
    <row r="22" spans="1:4" ht="13.5">
      <c r="A22" s="13">
        <v>22</v>
      </c>
      <c r="B22" s="10" t="s">
        <v>4</v>
      </c>
      <c r="C22" s="2"/>
      <c r="D22" s="51"/>
    </row>
    <row r="23" spans="3:4" ht="13.5">
      <c r="C23" s="2">
        <v>1</v>
      </c>
      <c r="D23" s="2" t="s">
        <v>155</v>
      </c>
    </row>
    <row r="24" spans="3:8" ht="13.5">
      <c r="C24" s="2">
        <v>2</v>
      </c>
      <c r="D24" s="2" t="s">
        <v>156</v>
      </c>
      <c r="G24" s="4" t="s">
        <v>157</v>
      </c>
      <c r="H24" s="4"/>
    </row>
    <row r="25" spans="3:8" ht="13.5">
      <c r="C25" s="2">
        <v>3</v>
      </c>
      <c r="D25" s="2" t="s">
        <v>158</v>
      </c>
      <c r="G25" s="4" t="s">
        <v>219</v>
      </c>
      <c r="H25" s="4"/>
    </row>
    <row r="26" spans="3:8" ht="13.5">
      <c r="C26" s="2">
        <v>4</v>
      </c>
      <c r="D26" s="2" t="s">
        <v>160</v>
      </c>
      <c r="E26" s="4"/>
      <c r="G26" s="4" t="s">
        <v>220</v>
      </c>
      <c r="H26" s="4"/>
    </row>
    <row r="27" ht="6" customHeight="1"/>
    <row r="28" ht="13.5">
      <c r="C28" t="s">
        <v>162</v>
      </c>
    </row>
    <row r="29" spans="3:4" ht="13.5">
      <c r="C29" s="51">
        <v>1</v>
      </c>
      <c r="D29" s="2" t="s">
        <v>163</v>
      </c>
    </row>
    <row r="30" spans="5:8" ht="13.5">
      <c r="E30" s="74" t="s">
        <v>164</v>
      </c>
      <c r="F30" s="4"/>
      <c r="G30" s="4"/>
      <c r="H30" s="4"/>
    </row>
    <row r="31" spans="3:4" ht="13.5">
      <c r="C31">
        <v>2</v>
      </c>
      <c r="D31" s="2" t="s">
        <v>165</v>
      </c>
    </row>
    <row r="32" ht="13.5">
      <c r="E32" s="74" t="s">
        <v>166</v>
      </c>
    </row>
    <row r="33" ht="13.5">
      <c r="E33" s="74" t="s">
        <v>167</v>
      </c>
    </row>
    <row r="34" ht="13.5">
      <c r="C34" t="s">
        <v>168</v>
      </c>
    </row>
    <row r="35" ht="13.5">
      <c r="B35" s="10" t="s">
        <v>5</v>
      </c>
    </row>
    <row r="36" spans="2:3" ht="13.5">
      <c r="B36" s="2">
        <v>1</v>
      </c>
      <c r="C36" s="2" t="s">
        <v>155</v>
      </c>
    </row>
    <row r="37" spans="3:10" ht="13.5">
      <c r="C37" t="s">
        <v>221</v>
      </c>
      <c r="D37" s="74" t="s">
        <v>170</v>
      </c>
      <c r="E37" s="74"/>
      <c r="F37" s="74" t="s">
        <v>171</v>
      </c>
      <c r="G37" s="74"/>
      <c r="H37" s="74"/>
      <c r="I37" s="74"/>
      <c r="J37" s="74"/>
    </row>
    <row r="38" spans="3:10" ht="13.5">
      <c r="C38" t="s">
        <v>222</v>
      </c>
      <c r="D38" s="74" t="s">
        <v>173</v>
      </c>
      <c r="E38" s="74"/>
      <c r="F38" s="74"/>
      <c r="G38" s="74"/>
      <c r="H38" s="74"/>
      <c r="I38" s="74"/>
      <c r="J38" s="74"/>
    </row>
    <row r="39" spans="3:10" ht="13.5">
      <c r="C39" t="s">
        <v>223</v>
      </c>
      <c r="D39" s="77" t="s">
        <v>175</v>
      </c>
      <c r="E39" s="74"/>
      <c r="F39" s="74"/>
      <c r="G39" s="74"/>
      <c r="H39" s="74"/>
      <c r="I39" s="74"/>
      <c r="J39" s="74"/>
    </row>
    <row r="40" spans="3:10" ht="13.5">
      <c r="C40" t="s">
        <v>176</v>
      </c>
      <c r="D40" s="74" t="s">
        <v>177</v>
      </c>
      <c r="E40" s="74"/>
      <c r="F40" s="74"/>
      <c r="G40" s="74"/>
      <c r="H40" s="74"/>
      <c r="I40" s="74"/>
      <c r="J40" s="74"/>
    </row>
    <row r="41" spans="3:10" ht="13.5">
      <c r="C41" t="s">
        <v>178</v>
      </c>
      <c r="D41" s="74" t="s">
        <v>179</v>
      </c>
      <c r="E41" s="74"/>
      <c r="F41" s="74"/>
      <c r="G41" s="74"/>
      <c r="H41" s="74"/>
      <c r="I41" s="74"/>
      <c r="J41" s="74"/>
    </row>
    <row r="42" ht="13.5">
      <c r="D42" s="74" t="s">
        <v>180</v>
      </c>
    </row>
    <row r="43" spans="2:8" ht="13.5">
      <c r="B43" s="2">
        <v>2</v>
      </c>
      <c r="C43" s="2" t="s">
        <v>156</v>
      </c>
      <c r="G43" s="4"/>
      <c r="H43" s="4" t="s">
        <v>157</v>
      </c>
    </row>
    <row r="44" spans="3:4" ht="14.25" thickBot="1">
      <c r="C44" t="s">
        <v>224</v>
      </c>
      <c r="D44" t="s">
        <v>181</v>
      </c>
    </row>
    <row r="45" spans="4:6" ht="14.25" thickBot="1">
      <c r="D45" s="70" t="s">
        <v>185</v>
      </c>
      <c r="E45" s="62" t="s">
        <v>258</v>
      </c>
      <c r="F45" s="71"/>
    </row>
    <row r="46" spans="4:11" ht="13.5">
      <c r="D46" s="5" t="s">
        <v>112</v>
      </c>
      <c r="E46" s="74" t="s">
        <v>255</v>
      </c>
      <c r="F46" s="74"/>
      <c r="G46" s="74"/>
      <c r="H46" s="74"/>
      <c r="I46" s="74"/>
      <c r="J46" s="74"/>
      <c r="K46" s="74"/>
    </row>
    <row r="47" spans="3:4" ht="14.25" thickBot="1">
      <c r="C47" t="s">
        <v>225</v>
      </c>
      <c r="D47" t="s">
        <v>188</v>
      </c>
    </row>
    <row r="48" spans="4:5" ht="14.25" thickBot="1">
      <c r="D48" s="70" t="s">
        <v>189</v>
      </c>
      <c r="E48" s="72" t="s">
        <v>259</v>
      </c>
    </row>
    <row r="49" spans="4:10" ht="13.5">
      <c r="D49" s="5" t="s">
        <v>112</v>
      </c>
      <c r="E49" s="74" t="s">
        <v>256</v>
      </c>
      <c r="F49" s="74"/>
      <c r="G49" s="74"/>
      <c r="H49" s="74"/>
      <c r="I49" s="74"/>
      <c r="J49" s="74"/>
    </row>
    <row r="50" spans="2:3" ht="13.5">
      <c r="B50" s="2">
        <v>3</v>
      </c>
      <c r="C50" s="2" t="s">
        <v>158</v>
      </c>
    </row>
    <row r="51" spans="3:4" ht="14.25" thickBot="1">
      <c r="C51" t="s">
        <v>226</v>
      </c>
      <c r="D51" s="4" t="s">
        <v>191</v>
      </c>
    </row>
    <row r="52" spans="4:7" ht="14.25" thickBot="1">
      <c r="D52" s="70" t="s">
        <v>192</v>
      </c>
      <c r="E52" s="73" t="s">
        <v>260</v>
      </c>
      <c r="F52" s="56"/>
      <c r="G52" s="54"/>
    </row>
    <row r="53" spans="4:5" ht="13.5">
      <c r="D53" s="5" t="s">
        <v>112</v>
      </c>
      <c r="E53" s="74" t="s">
        <v>257</v>
      </c>
    </row>
    <row r="54" spans="4:5" ht="13.5">
      <c r="D54" s="9"/>
      <c r="E54" s="74" t="s">
        <v>194</v>
      </c>
    </row>
    <row r="55" spans="2:4" ht="13.5">
      <c r="B55" s="2">
        <v>4</v>
      </c>
      <c r="C55" s="2" t="s">
        <v>195</v>
      </c>
      <c r="D55" s="9"/>
    </row>
    <row r="56" spans="3:4" ht="14.25" thickBot="1">
      <c r="C56" t="s">
        <v>216</v>
      </c>
      <c r="D56" t="s">
        <v>227</v>
      </c>
    </row>
    <row r="57" spans="4:7" ht="14.25" thickBot="1">
      <c r="D57" s="70" t="s">
        <v>117</v>
      </c>
      <c r="E57" s="55" t="s">
        <v>261</v>
      </c>
      <c r="F57" s="56"/>
      <c r="G57" s="54"/>
    </row>
    <row r="58" spans="4:5" ht="13.5">
      <c r="D58" s="5" t="s">
        <v>112</v>
      </c>
      <c r="E58" s="74" t="s">
        <v>197</v>
      </c>
    </row>
    <row r="59" ht="13.5">
      <c r="E59" s="74" t="s">
        <v>198</v>
      </c>
    </row>
    <row r="60" ht="13.5">
      <c r="D60" s="74" t="s">
        <v>228</v>
      </c>
    </row>
    <row r="61" spans="4:8" ht="13.5">
      <c r="D61" s="74" t="s">
        <v>199</v>
      </c>
      <c r="H61" t="s">
        <v>229</v>
      </c>
    </row>
  </sheetData>
  <dataValidations count="1">
    <dataValidation type="list" allowBlank="1" showInputMessage="1" sqref="J37">
      <formula1>$C$27:$C$28</formula1>
    </dataValidation>
  </dataValidations>
  <printOptions/>
  <pageMargins left="0.3937007874015748" right="0" top="0.3937007874015748" bottom="0" header="0" footer="0"/>
  <pageSetup orientation="portrait" paperSize="9" r:id="rId2"/>
  <headerFooter alignWithMargins="0">
    <oddFooter>&amp;Lma_宮　　　&amp;D&amp;C&amp;A&amp;R&amp;F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2009-07-03T09:09:34Z</cp:lastPrinted>
  <dcterms:created xsi:type="dcterms:W3CDTF">2008-06-19T00:33:25Z</dcterms:created>
  <dcterms:modified xsi:type="dcterms:W3CDTF">2009-07-03T09:12:22Z</dcterms:modified>
  <cp:category/>
  <cp:version/>
  <cp:contentType/>
  <cp:contentStatus/>
</cp:coreProperties>
</file>